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13540" yWindow="460" windowWidth="15260" windowHeight="16440" tabRatio="599"/>
  </bookViews>
  <sheets>
    <sheet name="Reporte de Formatos" sheetId="1" r:id="rId1"/>
    <sheet name="Hidden_1" sheetId="2" r:id="rId2"/>
    <sheet name="Hidden_2" sheetId="3" r:id="rId3"/>
    <sheet name="Hidden_3" sheetId="4" r:id="rId4"/>
    <sheet name="Tabla_416662" sheetId="5" r:id="rId5"/>
    <sheet name="Tabla_416659" sheetId="8" r:id="rId6"/>
    <sheet name="Tabla_416647" sheetId="6" r:id="rId7"/>
    <sheet name="Hidden_1_Tabla_416647" sheetId="7" state="hidden" r:id="rId8"/>
  </sheets>
  <definedNames>
    <definedName name="_Hlk31192204" localSheetId="0">'Reporte de Formatos'!$I$25</definedName>
    <definedName name="Hidden_1_Tabla_4166474">Hidden_1_Tabla_416647!$A$1:$A$3</definedName>
    <definedName name="Hidden_13">Hidden_1!$A$1:$A$2</definedName>
    <definedName name="Hidden_24">Hidden_2!$A$1:$A$5</definedName>
    <definedName name="Hidden_335">Hidden_3!$A$1:$A$2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22" i="1" l="1"/>
  <c r="A5" i="5"/>
  <c r="A6" i="5"/>
  <c r="A7" i="5"/>
  <c r="A8" i="5"/>
  <c r="A9" i="5"/>
  <c r="A10" i="5"/>
  <c r="A11" i="5"/>
  <c r="A12" i="5"/>
  <c r="A13" i="5"/>
  <c r="A14" i="5"/>
  <c r="A15" i="5"/>
  <c r="A16" i="5"/>
  <c r="A17" i="5"/>
  <c r="A18" i="5"/>
  <c r="A19" i="5"/>
  <c r="A20" i="5"/>
  <c r="A21" i="5"/>
  <c r="A22" i="5"/>
  <c r="A23" i="5"/>
  <c r="A24" i="5"/>
  <c r="T28" i="1"/>
  <c r="T26" i="1"/>
  <c r="T25" i="1"/>
  <c r="T23" i="1"/>
  <c r="T22" i="1"/>
  <c r="T21" i="1"/>
  <c r="T20" i="1"/>
  <c r="T19" i="1"/>
  <c r="T18" i="1"/>
  <c r="T17" i="1"/>
  <c r="T16" i="1"/>
  <c r="T15" i="1"/>
  <c r="T14" i="1"/>
  <c r="T13" i="1"/>
  <c r="T12" i="1"/>
  <c r="T10" i="1"/>
  <c r="T9" i="1"/>
</calcChain>
</file>

<file path=xl/sharedStrings.xml><?xml version="1.0" encoding="utf-8"?>
<sst xmlns="http://schemas.openxmlformats.org/spreadsheetml/2006/main" count="729" uniqueCount="314">
  <si>
    <t>47845</t>
  </si>
  <si>
    <t>TÍTULO</t>
  </si>
  <si>
    <t>NOMBRE CORTO</t>
  </si>
  <si>
    <t>DESCRIPCIÓN</t>
  </si>
  <si>
    <t>Resultados de procedimientos de adjudicación directa realizados</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</si>
  <si>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</si>
  <si>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</si>
  <si>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</si>
  <si>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</si>
  <si>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</si>
  <si>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</si>
  <si>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</si>
  <si>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</si>
  <si>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</si>
  <si>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</si>
  <si>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</si>
  <si>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</si>
  <si>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</si>
  <si>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</si>
  <si>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</si>
  <si>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</si>
  <si>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</si>
  <si>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</si>
  <si>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</si>
  <si>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</si>
  <si>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</si>
  <si>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</si>
  <si>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</si>
  <si>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</si>
  <si>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</si>
  <si>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</si>
  <si>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</si>
  <si>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</si>
  <si>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</si>
  <si>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</si>
  <si>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</si>
  <si>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</si>
  <si>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</si>
  <si>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</si>
  <si>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</si>
  <si>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</si>
  <si>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</si>
  <si>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</si>
  <si>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</si>
  <si>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</si>
  <si>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</si>
  <si>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</si>
  <si>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</si>
  <si>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</si>
  <si>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</si>
  <si>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</si>
  <si>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</si>
  <si>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</si>
  <si>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</si>
  <si>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</si>
  <si>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</si>
  <si>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</si>
  <si>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</si>
  <si>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</si>
  <si>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</si>
  <si>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</si>
  <si>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</si>
  <si>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</si>
  <si>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</si>
  <si>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</si>
  <si>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</si>
  <si>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</si>
  <si>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</si>
  <si>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</si>
  <si>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</si>
  <si>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</si>
  <si>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</si>
  <si>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</si>
  <si>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</si>
  <si>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</si>
  <si>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</si>
  <si>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</si>
  <si>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</si>
  <si>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</si>
  <si>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</si>
  <si>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</si>
  <si>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</si>
  <si>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</si>
  <si>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</si>
  <si>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</si>
  <si>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</si>
  <si>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</si>
  <si>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</si>
  <si>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</si>
  <si>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</si>
  <si>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</si>
  <si>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</si>
  <si>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</si>
  <si>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</si>
  <si>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</si>
  <si>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</si>
  <si>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</si>
  <si>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</si>
  <si>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</si>
  <si>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</si>
  <si>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</si>
  <si>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</si>
  <si>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</si>
  <si>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</si>
  <si>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</si>
  <si>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</si>
  <si>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</si>
  <si>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</si>
  <si>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</si>
  <si>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</si>
  <si>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</si>
  <si>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</si>
  <si>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</si>
  <si>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</si>
  <si>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</si>
  <si>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</si>
  <si>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</si>
  <si>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</si>
  <si>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</si>
  <si>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</si>
  <si>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</si>
  <si>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</si>
  <si>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</si>
  <si>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</si>
  <si>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</si>
  <si>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</si>
  <si>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</si>
  <si>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</si>
  <si>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</si>
  <si>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</si>
  <si>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</si>
  <si>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</si>
  <si>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</si>
  <si>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</si>
  <si>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</si>
  <si>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</si>
  <si>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</si>
  <si>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</si>
  <si>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</si>
  <si>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</si>
  <si>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</si>
  <si>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</si>
  <si>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</si>
  <si>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</si>
  <si>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</si>
  <si>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</si>
  <si>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</si>
  <si>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</si>
  <si>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</si>
  <si>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</si>
  <si>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CA/01/2020</t>
  </si>
  <si>
    <t>CA/02/2020</t>
  </si>
  <si>
    <t>CA/03/2020</t>
  </si>
  <si>
    <t>CA/04/2020</t>
  </si>
  <si>
    <t>CA/05/2020</t>
  </si>
  <si>
    <t>CA/06/2020</t>
  </si>
  <si>
    <t>CA/07/2020</t>
  </si>
  <si>
    <t>CA/08/2020</t>
  </si>
  <si>
    <t>CA/09/2020</t>
  </si>
  <si>
    <t>CA/10/2020</t>
  </si>
  <si>
    <t>CA/11/2020</t>
  </si>
  <si>
    <t>CA/12/2020</t>
  </si>
  <si>
    <t>CA/13/2020</t>
  </si>
  <si>
    <t>CA/14/2020</t>
  </si>
  <si>
    <t>Arrendamiento de inmueble Junta Ejecutiva Regional de Ácambaro</t>
  </si>
  <si>
    <t>Arrendamiento de inmueble Junta Ejecutiva Regional de Celaya</t>
  </si>
  <si>
    <t>Arrendamiento de inmueble Junta Ejecutiva Regional de Dolores Hidalgo</t>
  </si>
  <si>
    <t>Arrendamiento de inmueble Junta Ejecutiva Regional de Irapuato</t>
  </si>
  <si>
    <t>Arrendamiento de inmueble Junta Ejecutiva Regional de León</t>
  </si>
  <si>
    <t>Arrendamiento de inmueble Junta Ejecutiva Regional de Pénjamo</t>
  </si>
  <si>
    <t>Arrendamiento de inmueble Junta Ejecutiva Regional de Salamanca</t>
  </si>
  <si>
    <t>Arrendamiento de inmueble Junta Ejecutiva Regional de San Francisco del Rincón</t>
  </si>
  <si>
    <t>Arrendamiento de inmueble Junta Ejecutiva Regional de San Luis de la Paz</t>
  </si>
  <si>
    <t>Arrendamiento de inmueble Junta Ejecutiva Regional de San Miguel de Allende</t>
  </si>
  <si>
    <t xml:space="preserve">Arrendamiento de inmueble Junta Ejecutiva Regional de Santa Cruz de Juventino Rosas </t>
  </si>
  <si>
    <t xml:space="preserve">Arrendamiento de inmueble Junta Ejecutiva Regional de Silao de la Victoria </t>
  </si>
  <si>
    <t xml:space="preserve">Arrendamiento de inmueble Junta Ejecutiva Regional de Valle de Santiago </t>
  </si>
  <si>
    <t>Arrendamiento de inmueble Junta Ejecutiva Regional de Yuriria</t>
  </si>
  <si>
    <t>María Magdalena</t>
  </si>
  <si>
    <t>Gómez</t>
  </si>
  <si>
    <t>Castro</t>
  </si>
  <si>
    <t>Coordinación Administrativa</t>
  </si>
  <si>
    <t>Coordinación  Administrativa</t>
  </si>
  <si>
    <t>Josefina</t>
  </si>
  <si>
    <t>Molina</t>
  </si>
  <si>
    <t>Martínez</t>
  </si>
  <si>
    <t xml:space="preserve"> Mario Gilberto </t>
  </si>
  <si>
    <t xml:space="preserve">Peña </t>
  </si>
  <si>
    <t>López</t>
  </si>
  <si>
    <t xml:space="preserve">Carlos </t>
  </si>
  <si>
    <t xml:space="preserve">Cortés </t>
  </si>
  <si>
    <t>Cruz</t>
  </si>
  <si>
    <t xml:space="preserve"> Juan Carlos </t>
  </si>
  <si>
    <t>Quezada</t>
  </si>
  <si>
    <t>Ascencio</t>
  </si>
  <si>
    <t xml:space="preserve"> Francisco </t>
  </si>
  <si>
    <t>Cabello</t>
  </si>
  <si>
    <t>Pérez</t>
  </si>
  <si>
    <t xml:space="preserve">Luis Arturo </t>
  </si>
  <si>
    <t>Vargas</t>
  </si>
  <si>
    <t>Hernández</t>
  </si>
  <si>
    <t xml:space="preserve">Armando </t>
  </si>
  <si>
    <t xml:space="preserve">Cruz </t>
  </si>
  <si>
    <t>Guzmán</t>
  </si>
  <si>
    <t>Chávez</t>
  </si>
  <si>
    <t>Aguilar</t>
  </si>
  <si>
    <t>Anastacia</t>
  </si>
  <si>
    <t xml:space="preserve">Cabrera </t>
  </si>
  <si>
    <t>González</t>
  </si>
  <si>
    <t xml:space="preserve">Ma. Teresa </t>
  </si>
  <si>
    <t>Sánchez</t>
  </si>
  <si>
    <t>Estrada</t>
  </si>
  <si>
    <t xml:space="preserve">Adriana Cristina </t>
  </si>
  <si>
    <t>Fernando Eugenio</t>
  </si>
  <si>
    <t xml:space="preserve">Octavio </t>
  </si>
  <si>
    <t>Guerrero</t>
  </si>
  <si>
    <t>Montoya</t>
  </si>
  <si>
    <t xml:space="preserve">Juárez </t>
  </si>
  <si>
    <t>Velázquez</t>
  </si>
  <si>
    <t>Macías</t>
  </si>
  <si>
    <t>Torres</t>
  </si>
  <si>
    <t>Estatales</t>
  </si>
  <si>
    <t>No aplica</t>
  </si>
  <si>
    <t>Nacional</t>
  </si>
  <si>
    <t>Transferencia</t>
  </si>
  <si>
    <t>C - 01/2020</t>
  </si>
  <si>
    <t>C - 02/2020</t>
  </si>
  <si>
    <t>C - 03/2020</t>
  </si>
  <si>
    <t>C - 04/2020</t>
  </si>
  <si>
    <t>C - 05/2020</t>
  </si>
  <si>
    <t>C - 07/2020</t>
  </si>
  <si>
    <t>Dirección de Desarrollo Institucional y Servicio Profesional Electoral</t>
  </si>
  <si>
    <t xml:space="preserve">Artículo 7, fracción V, de la Ley de Contrataciones Públicas para el Estado de Guanajuato, toda vez que los servicios de consultoría están excluidos del ámbito de aplicación de dicha Ley.  </t>
  </si>
  <si>
    <t>C - 06/2020</t>
  </si>
  <si>
    <t xml:space="preserve">Artículo 7, fracción IX, de la Ley de Contrataciones Públicas para el Estado de Guanajuato, toda vez que los servicios de consultoría de servicios de comunicación y publicidad están excluidos del ámbito de aplicación de dicha Ley.  </t>
  </si>
  <si>
    <t xml:space="preserve">Lissette Angélica </t>
  </si>
  <si>
    <t>Galeno</t>
  </si>
  <si>
    <t xml:space="preserve">González </t>
  </si>
  <si>
    <t>Ricardo</t>
  </si>
  <si>
    <t xml:space="preserve">Torres </t>
  </si>
  <si>
    <t>León</t>
  </si>
  <si>
    <t xml:space="preserve">Servicios profesionales para asesorar legalmente y representar al Instituto. </t>
  </si>
  <si>
    <t>Unidad Técnica Jurídica y De lo Contencioso Electoral</t>
  </si>
  <si>
    <t>Servicios de alimentos.</t>
  </si>
  <si>
    <t>Georgina del Carmen</t>
  </si>
  <si>
    <t xml:space="preserve">Vizcaino </t>
  </si>
  <si>
    <t>Cobo</t>
  </si>
  <si>
    <t>Linotopográfica Dávalos Hermanos, S.A. de C.V.</t>
  </si>
  <si>
    <t>LDH750303CW6</t>
  </si>
  <si>
    <t>Dirección de Cultura Política y Electoral</t>
  </si>
  <si>
    <t xml:space="preserve">Mauricio Israel </t>
  </si>
  <si>
    <t>Franco</t>
  </si>
  <si>
    <t>Servicios profesionales para la elaboración del manual de uso de personajes «el mundo de Nix»</t>
  </si>
  <si>
    <t>Paul Ignacio</t>
  </si>
  <si>
    <t xml:space="preserve">Flores </t>
  </si>
  <si>
    <t>Ibarra</t>
  </si>
  <si>
    <t>Coordinación de Comunicación y difusión</t>
  </si>
  <si>
    <t>Servicios profesionales para la elaboración de la síntesis informativa instituciona</t>
  </si>
  <si>
    <t>Vimarsa, S.A. de C.V.</t>
  </si>
  <si>
    <t>VIM851125V57</t>
  </si>
  <si>
    <t>Servicio de publicidad</t>
  </si>
  <si>
    <r>
      <t xml:space="preserve">Artículos 27 y 48, fracción I, inciso c), de la </t>
    </r>
    <r>
      <rPr>
        <i/>
        <sz val="10"/>
        <color indexed="8"/>
        <rFont val="Arial"/>
        <family val="2"/>
      </rPr>
      <t>Ley de Contrataciones Públicas para el Estado de Guanajuato</t>
    </r>
    <r>
      <rPr>
        <sz val="10"/>
        <color indexed="8"/>
        <rFont val="Arial"/>
        <family val="2"/>
      </rPr>
      <t xml:space="preserve">; 62, fracción I, de la </t>
    </r>
    <r>
      <rPr>
        <i/>
        <sz val="10"/>
        <color indexed="8"/>
        <rFont val="Arial"/>
        <family val="2"/>
      </rPr>
      <t>Ley del Presupuesto General de Egresos del Estado de Guanajuato para el ejercicio fiscal 2020</t>
    </r>
    <r>
      <rPr>
        <sz val="10"/>
        <color indexed="8"/>
        <rFont val="Arial"/>
        <family val="2"/>
      </rPr>
      <t xml:space="preserve">; y 38, 56, fracción II y 57, del </t>
    </r>
    <r>
      <rPr>
        <i/>
        <sz val="10"/>
        <color indexed="8"/>
        <rFont val="Arial"/>
        <family val="2"/>
      </rPr>
      <t>Reglamento del Instituto Electoral del Estado de Guanajuato.</t>
    </r>
  </si>
  <si>
    <r>
      <t xml:space="preserve">Artículo 7, fracciones IV y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</si>
  <si>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r>
      <t xml:space="preserve">Servicio de atención médica primaria y orientación a las trabajadoras y trabajadores de </t>
    </r>
    <r>
      <rPr>
        <b/>
        <sz val="10"/>
        <color indexed="8"/>
        <rFont val="Arial"/>
        <family val="2"/>
      </rPr>
      <t>«El Instituto»</t>
    </r>
  </si>
  <si>
    <r>
      <t xml:space="preserve">Artículo 7, fracción X, de la </t>
    </r>
    <r>
      <rPr>
        <i/>
        <sz val="10"/>
        <color indexed="8"/>
        <rFont val="Arial"/>
        <family val="2"/>
      </rPr>
      <t>Ley de Contrataciones Públicas para el Estado de Guanajuato</t>
    </r>
    <r>
      <rPr>
        <sz val="10"/>
        <color indexed="8"/>
        <rFont val="Arial"/>
        <family val="2"/>
      </rPr>
      <t xml:space="preserve">, toda vez que los servicios de alimentos están excluidos del ámbito de aplicación de dicha </t>
    </r>
    <r>
      <rPr>
        <i/>
        <sz val="10"/>
        <color indexed="8"/>
        <rFont val="Arial"/>
        <family val="2"/>
      </rPr>
      <t>Ley</t>
    </r>
    <r>
      <rPr>
        <sz val="10"/>
        <color indexed="8"/>
        <rFont val="Arial"/>
        <family val="2"/>
      </rPr>
      <t xml:space="preserve">.  </t>
    </r>
  </si>
  <si>
    <r>
      <t xml:space="preserve">Artículo 7, fracción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</si>
  <si>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r>
      <t xml:space="preserve">Servicios profesionales para la edición del </t>
    </r>
    <r>
      <rPr>
        <i/>
        <sz val="10"/>
        <color indexed="8"/>
        <rFont val="Arial"/>
        <family val="2"/>
      </rPr>
      <t>«Informe de la encuesta de cultura política de los jóvenes en el estado de Guanajuato 2018»</t>
    </r>
  </si>
  <si>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</si>
  <si>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 Los Monto totales es la suma de la vigencia de la fecha de inicio y termino. Las prestaciones medica no causa Impuesto de Valor Agredado (IVA).</t>
  </si>
  <si>
    <t>Existen celdas vacías dentro del formato, ya que no se  genero información al respecto. Los montos se refieren al  total de la vigencia del contrato.</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</si>
  <si>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Licitación.El costo máximo del menú de comida por comensal es de $90.00 (Noventa pesos 00/100 M.N.), de los cuales “El Instituto” aporta  $45.00 (cuarenta y cinco pesos 00/100 M.N.) y el personal que lo consuma aporta los otros $45.00 (cuarenta y cinco pesos 00/100 M.N.).</t>
  </si>
  <si>
    <t>C - 08/2020</t>
  </si>
  <si>
    <t xml:space="preserve">Artículo 7, fracción V, de la Ley de Contrataciones Públicas para el Estado de Guanajuato, toda vez que los servicios de asesoría, capacitación y consultoría están excluidos del ámbito de aplicación de dicha Ley.  </t>
  </si>
  <si>
    <t>Centro Universitario Vinculación con el Entorno, A.C.</t>
  </si>
  <si>
    <t xml:space="preserve"> CUV9809159N1</t>
  </si>
  <si>
    <t>Dirección de Organización Electoral</t>
  </si>
  <si>
    <t>C -08/2020</t>
  </si>
  <si>
    <t xml:space="preserve">Rubén </t>
  </si>
  <si>
    <t>Laguna</t>
  </si>
  <si>
    <t>Arriaga</t>
  </si>
  <si>
    <t>C - 09/2020</t>
  </si>
  <si>
    <t>Servicios profesionales para la producción de animaciones bidimensionales para los cuadernillos «Construyendo ciudadanías diversas e incluyentes (infancias, adolescencias, juventudes)»</t>
  </si>
  <si>
    <t>Servicios de asesoría y tutoría en línea de dos ediciones del Diplomado en Formación Electoral</t>
  </si>
  <si>
    <r>
      <t xml:space="preserve">Dirección </t>
    </r>
    <r>
      <rPr>
        <sz val="10"/>
        <color indexed="8"/>
        <rFont val="Calibri"/>
        <family val="2"/>
        <scheme val="minor"/>
      </rPr>
      <t>de Cultura Política Electoral</t>
    </r>
    <r>
      <rPr>
        <sz val="10"/>
        <color rgb="FF000000"/>
        <rFont val="Calibri"/>
        <family val="2"/>
        <scheme val="minor"/>
      </rPr>
      <t xml:space="preserve"> </t>
    </r>
  </si>
  <si>
    <t>C -09/2020</t>
  </si>
  <si>
    <t>C - 10/2020</t>
  </si>
  <si>
    <t>C -10/2020</t>
  </si>
  <si>
    <t>Ruben</t>
  </si>
  <si>
    <t>https://bit.ly/35ELLbb</t>
  </si>
  <si>
    <t>https://bit.ly/3dlXZIv</t>
  </si>
  <si>
    <t>https://bit.ly/2SJt8h9</t>
  </si>
  <si>
    <t>https://bit.ly/2YG2Jor</t>
  </si>
  <si>
    <t>https://bit.ly/2A6Es0v</t>
  </si>
  <si>
    <t>https://bit.ly/35NIqXL</t>
  </si>
  <si>
    <t>https://bit.ly/3fpfIk8</t>
  </si>
  <si>
    <t>https://bit.ly/3cmzPgM</t>
  </si>
  <si>
    <t>https://bit.ly/3dthIpX</t>
  </si>
  <si>
    <t>https://bit.ly/2yymseX</t>
  </si>
  <si>
    <t>https://bit.ly/2WzjSND</t>
  </si>
  <si>
    <t>https://bit.ly/3b98wW5</t>
  </si>
  <si>
    <t>https://bit.ly/2W9glH3</t>
  </si>
  <si>
    <t>https://bit.ly/2Wa6f8M</t>
  </si>
  <si>
    <t>https://bit.ly/2SGZZ66</t>
  </si>
  <si>
    <t>https://bit.ly/2SEOMmU</t>
  </si>
  <si>
    <t>https://bit.ly/2L7Rfly</t>
  </si>
  <si>
    <t>https://bit.ly/3fsFfZV</t>
  </si>
  <si>
    <t>https://bit.ly/2ypllOP</t>
  </si>
  <si>
    <t>https://bit.ly/2SFyNEW</t>
  </si>
  <si>
    <t>https://bit.ly/3be293I</t>
  </si>
  <si>
    <t>https://bit.ly/2OpG9tH</t>
  </si>
  <si>
    <t>https://bit.ly/3fuQ39t</t>
  </si>
  <si>
    <t>https://bit.ly/2CjekRh</t>
  </si>
  <si>
    <t>Servicio de atención médica primaria y orientación a las trabajadoras y trabajadores de «El Instituto»</t>
  </si>
  <si>
    <t>Servicios profesionales para la edición del «Informe de la encuesta de cultura política de los jóvenes en el estado de Guanajuato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</si>
</sst>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color indexed="8"/>
      <name val="Calibri"/>
      <family val="2"/>
      <scheme val="minor"/>
    </font>
    <font>
      <i/>
      <sz val="10"/>
      <color indexed="8"/>
      <name val="Arial"/>
      <family val="2"/>
    </font>
    <font>
      <b/>
      <sz val="10"/>
      <color indexed="8"/>
      <name val="Arial"/>
      <family val="2"/>
    </font>
    <font>
      <sz val="10"/>
      <color rgb="FF000000"/>
      <name val="Arial"/>
      <family val="2"/>
    </font>
    <font>
      <sz val="11"/>
      <color rgb="FF000000"/>
      <name val="Calibri"/>
      <family val="2"/>
      <scheme val="minor"/>
    </font>
    <font>
      <sz val="11"/>
      <color indexed="8"/>
      <name val="Arial"/>
      <family val="2"/>
    </font>
    <font>
      <sz val="11"/>
      <color rgb="FF000000"/>
      <name val="Arial"/>
      <family val="2"/>
    </font>
    <font>
      <sz val="10"/>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4" fontId="0" fillId="0" borderId="0" xfId="1" applyFont="1"/>
    <xf numFmtId="44" fontId="1" fillId="2" borderId="1" xfId="1" applyFont="1" applyFill="1" applyBorder="1" applyAlignment="1">
      <alignment horizontal="center" wrapText="1"/>
    </xf>
    <xf numFmtId="44" fontId="2" fillId="3" borderId="1" xfId="1" applyFont="1" applyFill="1" applyBorder="1" applyAlignment="1">
      <alignment horizontal="center" wrapText="1"/>
    </xf>
    <xf numFmtId="0" fontId="0" fillId="0" borderId="0" xfId="0" applyFont="1" applyFill="1" applyAlignment="1">
      <alignment horizontal="center" vertical="center"/>
    </xf>
    <xf numFmtId="0" fontId="0" fillId="0" borderId="0" xfId="0"/>
    <xf numFmtId="0" fontId="0" fillId="0" borderId="0" xfId="0" applyFont="1" applyFill="1" applyBorder="1" applyAlignment="1">
      <alignment vertical="center"/>
    </xf>
    <xf numFmtId="0" fontId="2" fillId="0" borderId="0" xfId="0" applyFont="1" applyAlignment="1">
      <alignment horizontal="left"/>
    </xf>
    <xf numFmtId="14" fontId="2" fillId="0" borderId="0" xfId="0" applyNumberFormat="1" applyFont="1" applyFill="1" applyAlignment="1">
      <alignment horizontal="left"/>
    </xf>
    <xf numFmtId="0" fontId="2" fillId="0" borderId="0" xfId="0" applyFont="1" applyFill="1" applyAlignment="1">
      <alignment horizontal="left"/>
    </xf>
    <xf numFmtId="14" fontId="2" fillId="0" borderId="0" xfId="0" applyNumberFormat="1" applyFont="1" applyAlignment="1">
      <alignment horizontal="left"/>
    </xf>
    <xf numFmtId="0" fontId="2" fillId="0" borderId="0" xfId="0" applyFont="1" applyFill="1" applyBorder="1" applyAlignment="1">
      <alignment horizontal="left"/>
    </xf>
    <xf numFmtId="0" fontId="9" fillId="0" borderId="0" xfId="0" applyFont="1"/>
    <xf numFmtId="0" fontId="1" fillId="2" borderId="1" xfId="0" applyFont="1" applyFill="1" applyBorder="1" applyAlignment="1">
      <alignment horizontal="center" wrapText="1"/>
    </xf>
    <xf numFmtId="0" fontId="9" fillId="0" borderId="0" xfId="0" applyFont="1" applyFill="1"/>
    <xf numFmtId="0" fontId="8" fillId="0" borderId="0" xfId="0" applyFont="1" applyFill="1" applyAlignment="1">
      <alignment horizontal="left"/>
    </xf>
    <xf numFmtId="0" fontId="0" fillId="0" borderId="0" xfId="0" applyFont="1"/>
    <xf numFmtId="0" fontId="10" fillId="0" borderId="0" xfId="0" applyFont="1"/>
    <xf numFmtId="0" fontId="10" fillId="0" borderId="0" xfId="0" applyFont="1" applyAlignment="1">
      <alignment vertical="center"/>
    </xf>
    <xf numFmtId="0" fontId="11" fillId="0" borderId="0" xfId="0" applyFont="1" applyAlignment="1">
      <alignment horizontal="justify" vertical="center"/>
    </xf>
    <xf numFmtId="14" fontId="0" fillId="0" borderId="0" xfId="0" applyNumberFormat="1" applyFont="1"/>
    <xf numFmtId="0" fontId="5" fillId="0" borderId="0" xfId="0" applyFont="1" applyFill="1"/>
    <xf numFmtId="0" fontId="0" fillId="0" borderId="0" xfId="0" applyFont="1" applyFill="1" applyAlignment="1">
      <alignment vertical="center"/>
    </xf>
    <xf numFmtId="0" fontId="0"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xf numFmtId="0" fontId="0" fillId="0" borderId="0" xfId="0" applyFill="1" applyAlignment="1">
      <alignment vertical="center"/>
    </xf>
    <xf numFmtId="0" fontId="9" fillId="0" borderId="0" xfId="0" applyFont="1" applyFill="1" applyAlignment="1"/>
    <xf numFmtId="0" fontId="0" fillId="0" borderId="0" xfId="0" applyFill="1" applyAlignment="1"/>
    <xf numFmtId="0" fontId="5" fillId="0" borderId="0" xfId="0" applyFont="1" applyFill="1" applyAlignment="1"/>
    <xf numFmtId="0" fontId="12" fillId="0" borderId="0" xfId="0" applyFont="1" applyFill="1" applyAlignment="1"/>
    <xf numFmtId="14" fontId="0" fillId="0" borderId="0" xfId="0" applyNumberFormat="1" applyFont="1" applyFill="1" applyAlignment="1">
      <alignment horizontal="left" vertical="center"/>
    </xf>
    <xf numFmtId="0" fontId="13" fillId="0" borderId="0" xfId="5" applyFill="1" applyBorder="1" applyAlignment="1">
      <alignment horizontal="left"/>
    </xf>
    <xf numFmtId="0" fontId="13" fillId="0" borderId="0" xfId="5" applyFill="1" applyBorder="1" applyAlignment="1">
      <alignment vertical="center"/>
    </xf>
    <xf numFmtId="2" fontId="2" fillId="0" borderId="0" xfId="1" applyNumberFormat="1" applyFont="1" applyAlignment="1">
      <alignment horizontal="left"/>
    </xf>
    <xf numFmtId="2" fontId="2" fillId="0" borderId="0" xfId="1" applyNumberFormat="1" applyFont="1" applyFill="1" applyAlignment="1">
      <alignment horizontal="left"/>
    </xf>
    <xf numFmtId="2" fontId="0" fillId="0" borderId="0" xfId="1" applyNumberFormat="1" applyFont="1" applyFill="1" applyAlignment="1">
      <alignment horizontal="left" vertical="center"/>
    </xf>
    <xf numFmtId="2"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5" builtinId="8"/>
    <cellStyle name="Moneda" xfId="1" builtinId="4"/>
    <cellStyle name="Moneda 2" xfId="2"/>
    <cellStyle name="Moneda 2 2" xfId="4"/>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9" Type="http://schemas.openxmlformats.org/officeDocument/2006/relationships/hyperlink" Target="https://bit.ly/3dthIpX" TargetMode="External"/><Relationship Id="rId20" Type="http://schemas.openxmlformats.org/officeDocument/2006/relationships/hyperlink" Target="https://bit.ly/2SFyNEW" TargetMode="External"/><Relationship Id="rId21" Type="http://schemas.openxmlformats.org/officeDocument/2006/relationships/hyperlink" Target="https://bit.ly/3be293I" TargetMode="External"/><Relationship Id="rId22" Type="http://schemas.openxmlformats.org/officeDocument/2006/relationships/hyperlink" Target="https://bit.ly/2OpG9tH" TargetMode="External"/><Relationship Id="rId23" Type="http://schemas.openxmlformats.org/officeDocument/2006/relationships/hyperlink" Target="https://bit.ly/3fuQ39t" TargetMode="External"/><Relationship Id="rId24" Type="http://schemas.openxmlformats.org/officeDocument/2006/relationships/hyperlink" Target="https://bit.ly/2CjekRh" TargetMode="External"/><Relationship Id="rId25" Type="http://schemas.openxmlformats.org/officeDocument/2006/relationships/printerSettings" Target="../printerSettings/printerSettings1.bin"/><Relationship Id="rId10" Type="http://schemas.openxmlformats.org/officeDocument/2006/relationships/hyperlink" Target="https://bit.ly/2yymseX" TargetMode="External"/><Relationship Id="rId11" Type="http://schemas.openxmlformats.org/officeDocument/2006/relationships/hyperlink" Target="https://bit.ly/2WzjSND" TargetMode="External"/><Relationship Id="rId12" Type="http://schemas.openxmlformats.org/officeDocument/2006/relationships/hyperlink" Target="https://bit.ly/3b98wW5" TargetMode="External"/><Relationship Id="rId13" Type="http://schemas.openxmlformats.org/officeDocument/2006/relationships/hyperlink" Target="https://bit.ly/2W9glH3" TargetMode="External"/><Relationship Id="rId14" Type="http://schemas.openxmlformats.org/officeDocument/2006/relationships/hyperlink" Target="https://bit.ly/2Wa6f8M" TargetMode="External"/><Relationship Id="rId15" Type="http://schemas.openxmlformats.org/officeDocument/2006/relationships/hyperlink" Target="https://bit.ly/2SGZZ66" TargetMode="External"/><Relationship Id="rId16" Type="http://schemas.openxmlformats.org/officeDocument/2006/relationships/hyperlink" Target="https://bit.ly/2SEOMmU" TargetMode="External"/><Relationship Id="rId17" Type="http://schemas.openxmlformats.org/officeDocument/2006/relationships/hyperlink" Target="https://bit.ly/2L7Rfly" TargetMode="External"/><Relationship Id="rId18" Type="http://schemas.openxmlformats.org/officeDocument/2006/relationships/hyperlink" Target="https://bit.ly/3fsFfZV" TargetMode="External"/><Relationship Id="rId19" Type="http://schemas.openxmlformats.org/officeDocument/2006/relationships/hyperlink" Target="https://bit.ly/2ypllOP" TargetMode="External"/><Relationship Id="rId1" Type="http://schemas.openxmlformats.org/officeDocument/2006/relationships/hyperlink" Target="https://bit.ly/35ELLbb" TargetMode="External"/><Relationship Id="rId2" Type="http://schemas.openxmlformats.org/officeDocument/2006/relationships/hyperlink" Target="https://bit.ly/3dlXZIv" TargetMode="External"/><Relationship Id="rId3" Type="http://schemas.openxmlformats.org/officeDocument/2006/relationships/hyperlink" Target="https://bit.ly/2SJt8h9" TargetMode="External"/><Relationship Id="rId4" Type="http://schemas.openxmlformats.org/officeDocument/2006/relationships/hyperlink" Target="https://bit.ly/2YG2Jor" TargetMode="External"/><Relationship Id="rId5" Type="http://schemas.openxmlformats.org/officeDocument/2006/relationships/hyperlink" Target="https://bit.ly/2A6Es0v" TargetMode="External"/><Relationship Id="rId6" Type="http://schemas.openxmlformats.org/officeDocument/2006/relationships/hyperlink" Target="https://bit.ly/35NIqXL" TargetMode="External"/><Relationship Id="rId7" Type="http://schemas.openxmlformats.org/officeDocument/2006/relationships/hyperlink" Target="https://bit.ly/3fpfIk8" TargetMode="External"/><Relationship Id="rId8" Type="http://schemas.openxmlformats.org/officeDocument/2006/relationships/hyperlink" Target="https://bit.ly/3cmzPg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
  <sheetViews>
    <sheetView tabSelected="1" topLeftCell="A2" workbookViewId="0">
      <pane ySplit="6" topLeftCell="A8" activePane="bottomLeft" state="frozen"/>
      <selection activeCell="A2" sqref="A2"/>
      <selection pane="bottomLeft" activeCell="B13" sqref="B13"/>
    </sheetView>
  </sheetViews>
  <sheetFormatPr baseColWidth="10" defaultColWidth="9.1640625" defaultRowHeight="15" x14ac:dyDescent="0.2"/>
  <cols>
    <col min="1" max="1" width="8" bestFit="1" customWidth="1"/>
    <col min="2" max="2" width="36.5" bestFit="1" customWidth="1"/>
    <col min="3" max="3" width="38.5" bestFit="1" customWidth="1"/>
    <col min="4" max="4" width="28.6640625" bestFit="1" customWidth="1"/>
    <col min="5" max="5" width="39.83203125" customWidth="1"/>
    <col min="6" max="6" width="53.5" bestFit="1" customWidth="1"/>
    <col min="7" max="7" width="65.83203125" bestFit="1" customWidth="1"/>
    <col min="8" max="8" width="47" bestFit="1" customWidth="1"/>
    <col min="9" max="9" width="34.5" bestFit="1" customWidth="1"/>
    <col min="10" max="10" width="76.33203125" bestFit="1" customWidth="1"/>
    <col min="11" max="11" width="31" customWidth="1"/>
    <col min="12" max="12" width="26.33203125" bestFit="1" customWidth="1"/>
    <col min="13" max="13" width="28.1640625" bestFit="1" customWidth="1"/>
    <col min="14" max="14" width="35" bestFit="1" customWidth="1"/>
    <col min="15" max="15" width="69" bestFit="1" customWidth="1"/>
    <col min="16" max="16" width="18.83203125" bestFit="1" customWidth="1"/>
    <col min="17" max="17" width="44.1640625" bestFit="1" customWidth="1"/>
    <col min="18" max="18" width="16.83203125" customWidth="1"/>
    <col min="19" max="19" width="16.5" customWidth="1"/>
    <col min="20" max="20" width="36.6640625" style="3" bestFit="1" customWidth="1"/>
    <col min="21" max="21" width="69.6640625" style="3" bestFit="1" customWidth="1"/>
    <col min="22" max="22" width="22.83203125" customWidth="1"/>
    <col min="23" max="23" width="23.33203125" customWidth="1"/>
    <col min="24" max="24" width="14.5" customWidth="1"/>
    <col min="25" max="25" width="35.33203125" customWidth="1"/>
    <col min="26" max="26" width="13.5" customWidth="1"/>
    <col min="27" max="27" width="109.5" bestFit="1" customWidth="1"/>
    <col min="28" max="28" width="85" bestFit="1" customWidth="1"/>
    <col min="29" max="29" width="74.5" bestFit="1" customWidth="1"/>
    <col min="30" max="30" width="66.33203125" bestFit="1"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6640625" bestFit="1" customWidth="1"/>
    <col min="43" max="43" width="73.1640625" bestFit="1" customWidth="1"/>
    <col min="44" max="44" width="17.5" bestFit="1" customWidth="1"/>
    <col min="45" max="45" width="20" bestFit="1" customWidth="1"/>
    <col min="46" max="46" width="28.5" customWidth="1"/>
  </cols>
  <sheetData>
    <row r="1" spans="1:46" hidden="1" x14ac:dyDescent="0.2">
      <c r="A1" t="s">
        <v>0</v>
      </c>
    </row>
    <row r="2" spans="1:46" x14ac:dyDescent="0.2">
      <c r="A2" s="40" t="s">
        <v>1</v>
      </c>
      <c r="B2" s="41"/>
      <c r="C2" s="41"/>
      <c r="D2" s="40" t="s">
        <v>2</v>
      </c>
      <c r="E2" s="41"/>
      <c r="F2" s="41"/>
      <c r="G2" s="40" t="s">
        <v>3</v>
      </c>
      <c r="H2" s="41"/>
      <c r="I2" s="41"/>
    </row>
    <row r="3" spans="1:46" x14ac:dyDescent="0.2">
      <c r="A3" s="42" t="s">
        <v>4</v>
      </c>
      <c r="B3" s="41"/>
      <c r="C3" s="41"/>
      <c r="D3" s="42" t="s">
        <v>5</v>
      </c>
      <c r="E3" s="41"/>
      <c r="F3" s="41"/>
      <c r="G3" s="42" t="s">
        <v>6</v>
      </c>
      <c r="H3" s="41"/>
      <c r="I3" s="41"/>
    </row>
    <row r="4" spans="1:46" hidden="1" x14ac:dyDescent="0.2">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s="3" t="s">
        <v>13</v>
      </c>
      <c r="U4" s="3"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s="3" t="s">
        <v>35</v>
      </c>
      <c r="U5" s="3"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40" x14ac:dyDescent="0.2">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5" t="s">
        <v>82</v>
      </c>
      <c r="U7" s="5"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9" customFormat="1" x14ac:dyDescent="0.2">
      <c r="A8" s="9">
        <v>2020</v>
      </c>
      <c r="B8" s="10">
        <v>43831</v>
      </c>
      <c r="C8" s="10">
        <v>43921</v>
      </c>
      <c r="D8" s="9" t="s">
        <v>109</v>
      </c>
      <c r="E8" s="9" t="s">
        <v>114</v>
      </c>
      <c r="F8" s="9" t="s">
        <v>150</v>
      </c>
      <c r="G8" s="9" t="s">
        <v>261</v>
      </c>
      <c r="H8" s="11" t="s">
        <v>222</v>
      </c>
      <c r="I8" s="9" t="s">
        <v>164</v>
      </c>
      <c r="J8" s="9">
        <v>1</v>
      </c>
      <c r="K8" s="9" t="s">
        <v>178</v>
      </c>
      <c r="L8" s="9" t="s">
        <v>179</v>
      </c>
      <c r="M8" s="9" t="s">
        <v>180</v>
      </c>
      <c r="P8" s="9" t="s">
        <v>181</v>
      </c>
      <c r="Q8" s="9" t="s">
        <v>182</v>
      </c>
      <c r="R8" s="9" t="s">
        <v>150</v>
      </c>
      <c r="S8" s="12">
        <v>43831</v>
      </c>
      <c r="T8" s="36">
        <v>205693.44</v>
      </c>
      <c r="U8" s="36">
        <v>238604.4</v>
      </c>
      <c r="X8" s="9" t="s">
        <v>223</v>
      </c>
      <c r="Y8" s="13"/>
      <c r="Z8" s="9" t="s">
        <v>224</v>
      </c>
      <c r="AA8" s="9" t="s">
        <v>164</v>
      </c>
      <c r="AC8" s="12">
        <v>43831</v>
      </c>
      <c r="AD8" s="12">
        <v>44196</v>
      </c>
      <c r="AE8" s="34" t="s">
        <v>288</v>
      </c>
      <c r="AF8" s="13"/>
      <c r="AG8" s="9" t="s">
        <v>221</v>
      </c>
      <c r="AJ8" s="9" t="s">
        <v>117</v>
      </c>
      <c r="AQ8" s="9" t="s">
        <v>181</v>
      </c>
      <c r="AR8" s="12">
        <v>43936</v>
      </c>
      <c r="AS8" s="12">
        <v>43936</v>
      </c>
      <c r="AT8" s="14" t="s">
        <v>269</v>
      </c>
    </row>
    <row r="9" spans="1:46" s="9" customFormat="1" x14ac:dyDescent="0.2">
      <c r="A9" s="9">
        <v>2020</v>
      </c>
      <c r="B9" s="10">
        <v>43831</v>
      </c>
      <c r="C9" s="10">
        <v>43921</v>
      </c>
      <c r="D9" s="9" t="s">
        <v>109</v>
      </c>
      <c r="E9" s="9" t="s">
        <v>114</v>
      </c>
      <c r="F9" s="9" t="s">
        <v>151</v>
      </c>
      <c r="G9" s="9" t="s">
        <v>261</v>
      </c>
      <c r="H9" s="11" t="s">
        <v>222</v>
      </c>
      <c r="I9" s="9" t="s">
        <v>165</v>
      </c>
      <c r="J9" s="9">
        <v>2</v>
      </c>
      <c r="K9" s="9" t="s">
        <v>183</v>
      </c>
      <c r="L9" s="9" t="s">
        <v>184</v>
      </c>
      <c r="M9" s="9" t="s">
        <v>185</v>
      </c>
      <c r="P9" s="9" t="s">
        <v>181</v>
      </c>
      <c r="Q9" s="9" t="s">
        <v>182</v>
      </c>
      <c r="R9" s="9" t="s">
        <v>151</v>
      </c>
      <c r="S9" s="12">
        <v>43831</v>
      </c>
      <c r="T9" s="36">
        <f>12018.05*12</f>
        <v>144216.59999999998</v>
      </c>
      <c r="U9" s="36">
        <v>167291.25599999996</v>
      </c>
      <c r="X9" s="9" t="s">
        <v>223</v>
      </c>
      <c r="Y9" s="13"/>
      <c r="Z9" s="9" t="s">
        <v>224</v>
      </c>
      <c r="AA9" s="9" t="s">
        <v>165</v>
      </c>
      <c r="AC9" s="12">
        <v>43831</v>
      </c>
      <c r="AD9" s="12">
        <v>44196</v>
      </c>
      <c r="AE9" s="34" t="s">
        <v>289</v>
      </c>
      <c r="AF9" s="13"/>
      <c r="AG9" s="9" t="s">
        <v>221</v>
      </c>
      <c r="AJ9" s="9" t="s">
        <v>117</v>
      </c>
      <c r="AQ9" s="9" t="s">
        <v>181</v>
      </c>
      <c r="AR9" s="12">
        <v>43936</v>
      </c>
      <c r="AS9" s="12">
        <v>43936</v>
      </c>
      <c r="AT9" s="14" t="s">
        <v>269</v>
      </c>
    </row>
    <row r="10" spans="1:46" s="9" customFormat="1" x14ac:dyDescent="0.2">
      <c r="A10" s="9">
        <v>2020</v>
      </c>
      <c r="B10" s="10">
        <v>43831</v>
      </c>
      <c r="C10" s="10">
        <v>43921</v>
      </c>
      <c r="D10" s="9" t="s">
        <v>109</v>
      </c>
      <c r="E10" s="9" t="s">
        <v>114</v>
      </c>
      <c r="F10" s="9" t="s">
        <v>152</v>
      </c>
      <c r="G10" s="9" t="s">
        <v>261</v>
      </c>
      <c r="H10" s="11" t="s">
        <v>222</v>
      </c>
      <c r="I10" s="9" t="s">
        <v>166</v>
      </c>
      <c r="J10" s="9">
        <v>3</v>
      </c>
      <c r="K10" s="9" t="s">
        <v>186</v>
      </c>
      <c r="L10" s="9" t="s">
        <v>187</v>
      </c>
      <c r="M10" s="9" t="s">
        <v>188</v>
      </c>
      <c r="P10" s="9" t="s">
        <v>181</v>
      </c>
      <c r="Q10" s="9" t="s">
        <v>182</v>
      </c>
      <c r="R10" s="9" t="s">
        <v>152</v>
      </c>
      <c r="S10" s="12">
        <v>43831</v>
      </c>
      <c r="T10" s="36">
        <f>14558.52*12</f>
        <v>174702.24</v>
      </c>
      <c r="U10" s="36">
        <v>202654.59839999999</v>
      </c>
      <c r="X10" s="9" t="s">
        <v>223</v>
      </c>
      <c r="Y10" s="13"/>
      <c r="Z10" s="9" t="s">
        <v>224</v>
      </c>
      <c r="AA10" s="9" t="s">
        <v>166</v>
      </c>
      <c r="AC10" s="12">
        <v>43831</v>
      </c>
      <c r="AD10" s="12">
        <v>44196</v>
      </c>
      <c r="AE10" s="34" t="s">
        <v>290</v>
      </c>
      <c r="AF10" s="13"/>
      <c r="AG10" s="9" t="s">
        <v>221</v>
      </c>
      <c r="AJ10" s="9" t="s">
        <v>117</v>
      </c>
      <c r="AQ10" s="9" t="s">
        <v>181</v>
      </c>
      <c r="AR10" s="12">
        <v>43936</v>
      </c>
      <c r="AS10" s="12">
        <v>43936</v>
      </c>
      <c r="AT10" s="14" t="s">
        <v>269</v>
      </c>
    </row>
    <row r="11" spans="1:46" s="9" customFormat="1" x14ac:dyDescent="0.2">
      <c r="A11" s="9">
        <v>2020</v>
      </c>
      <c r="B11" s="10">
        <v>43831</v>
      </c>
      <c r="C11" s="10">
        <v>43921</v>
      </c>
      <c r="D11" s="9" t="s">
        <v>109</v>
      </c>
      <c r="E11" s="9" t="s">
        <v>114</v>
      </c>
      <c r="F11" s="9" t="s">
        <v>153</v>
      </c>
      <c r="G11" s="9" t="s">
        <v>261</v>
      </c>
      <c r="H11" s="11" t="s">
        <v>222</v>
      </c>
      <c r="I11" s="9" t="s">
        <v>167</v>
      </c>
      <c r="J11" s="9">
        <v>4</v>
      </c>
      <c r="K11" s="9" t="s">
        <v>189</v>
      </c>
      <c r="L11" s="9" t="s">
        <v>190</v>
      </c>
      <c r="M11" s="9" t="s">
        <v>191</v>
      </c>
      <c r="P11" s="9" t="s">
        <v>181</v>
      </c>
      <c r="Q11" s="9" t="s">
        <v>182</v>
      </c>
      <c r="R11" s="9" t="s">
        <v>153</v>
      </c>
      <c r="S11" s="12">
        <v>43831</v>
      </c>
      <c r="T11" s="36">
        <v>176128.44</v>
      </c>
      <c r="U11" s="36">
        <v>204308.99039999998</v>
      </c>
      <c r="X11" s="9" t="s">
        <v>223</v>
      </c>
      <c r="Y11" s="13"/>
      <c r="Z11" s="9" t="s">
        <v>224</v>
      </c>
      <c r="AA11" s="9" t="s">
        <v>167</v>
      </c>
      <c r="AC11" s="12">
        <v>43831</v>
      </c>
      <c r="AD11" s="12">
        <v>44196</v>
      </c>
      <c r="AE11" s="34" t="s">
        <v>291</v>
      </c>
      <c r="AF11" s="13"/>
      <c r="AG11" s="9" t="s">
        <v>221</v>
      </c>
      <c r="AJ11" s="9" t="s">
        <v>117</v>
      </c>
      <c r="AQ11" s="9" t="s">
        <v>181</v>
      </c>
      <c r="AR11" s="12">
        <v>43936</v>
      </c>
      <c r="AS11" s="12">
        <v>43936</v>
      </c>
      <c r="AT11" s="14" t="s">
        <v>269</v>
      </c>
    </row>
    <row r="12" spans="1:46" s="9" customFormat="1" x14ac:dyDescent="0.2">
      <c r="A12" s="9">
        <v>2020</v>
      </c>
      <c r="B12" s="10">
        <v>43831</v>
      </c>
      <c r="C12" s="10">
        <v>43921</v>
      </c>
      <c r="D12" s="9" t="s">
        <v>109</v>
      </c>
      <c r="E12" s="9" t="s">
        <v>114</v>
      </c>
      <c r="F12" s="9" t="s">
        <v>154</v>
      </c>
      <c r="G12" s="9" t="s">
        <v>261</v>
      </c>
      <c r="H12" s="11" t="s">
        <v>222</v>
      </c>
      <c r="I12" s="9" t="s">
        <v>168</v>
      </c>
      <c r="J12" s="9">
        <v>5</v>
      </c>
      <c r="K12" s="9" t="s">
        <v>192</v>
      </c>
      <c r="L12" s="9" t="s">
        <v>193</v>
      </c>
      <c r="M12" s="9" t="s">
        <v>194</v>
      </c>
      <c r="P12" s="9" t="s">
        <v>181</v>
      </c>
      <c r="Q12" s="9" t="s">
        <v>182</v>
      </c>
      <c r="R12" s="9" t="s">
        <v>154</v>
      </c>
      <c r="S12" s="12">
        <v>43831</v>
      </c>
      <c r="T12" s="36">
        <f>18123.2*12</f>
        <v>217478.40000000002</v>
      </c>
      <c r="U12" s="36">
        <v>252274.94400000002</v>
      </c>
      <c r="X12" s="9" t="s">
        <v>223</v>
      </c>
      <c r="Y12" s="13"/>
      <c r="Z12" s="9" t="s">
        <v>224</v>
      </c>
      <c r="AA12" s="9" t="s">
        <v>168</v>
      </c>
      <c r="AC12" s="12">
        <v>43831</v>
      </c>
      <c r="AD12" s="12">
        <v>44196</v>
      </c>
      <c r="AE12" s="34" t="s">
        <v>292</v>
      </c>
      <c r="AF12" s="13"/>
      <c r="AG12" s="9" t="s">
        <v>221</v>
      </c>
      <c r="AJ12" s="9" t="s">
        <v>117</v>
      </c>
      <c r="AQ12" s="9" t="s">
        <v>181</v>
      </c>
      <c r="AR12" s="12">
        <v>43936</v>
      </c>
      <c r="AS12" s="12">
        <v>43936</v>
      </c>
      <c r="AT12" s="14" t="s">
        <v>269</v>
      </c>
    </row>
    <row r="13" spans="1:46" s="9" customFormat="1" x14ac:dyDescent="0.2">
      <c r="A13" s="9">
        <v>2020</v>
      </c>
      <c r="B13" s="10">
        <v>43831</v>
      </c>
      <c r="C13" s="10">
        <v>43921</v>
      </c>
      <c r="D13" s="9" t="s">
        <v>109</v>
      </c>
      <c r="E13" s="9" t="s">
        <v>114</v>
      </c>
      <c r="F13" s="9" t="s">
        <v>155</v>
      </c>
      <c r="G13" s="9" t="s">
        <v>261</v>
      </c>
      <c r="H13" s="11" t="s">
        <v>222</v>
      </c>
      <c r="I13" s="9" t="s">
        <v>169</v>
      </c>
      <c r="J13" s="9">
        <v>6</v>
      </c>
      <c r="K13" s="9" t="s">
        <v>195</v>
      </c>
      <c r="L13" s="9" t="s">
        <v>196</v>
      </c>
      <c r="M13" s="9" t="s">
        <v>197</v>
      </c>
      <c r="P13" s="9" t="s">
        <v>181</v>
      </c>
      <c r="Q13" s="9" t="s">
        <v>182</v>
      </c>
      <c r="R13" s="9" t="s">
        <v>155</v>
      </c>
      <c r="S13" s="12">
        <v>43831</v>
      </c>
      <c r="T13" s="36">
        <f>8679.68*12</f>
        <v>104156.16</v>
      </c>
      <c r="U13" s="36">
        <v>120821.14559999999</v>
      </c>
      <c r="X13" s="9" t="s">
        <v>223</v>
      </c>
      <c r="Y13" s="13"/>
      <c r="Z13" s="9" t="s">
        <v>224</v>
      </c>
      <c r="AA13" s="9" t="s">
        <v>169</v>
      </c>
      <c r="AC13" s="12">
        <v>43831</v>
      </c>
      <c r="AD13" s="12">
        <v>44196</v>
      </c>
      <c r="AE13" s="34" t="s">
        <v>293</v>
      </c>
      <c r="AF13" s="13"/>
      <c r="AG13" s="9" t="s">
        <v>221</v>
      </c>
      <c r="AJ13" s="9" t="s">
        <v>117</v>
      </c>
      <c r="AQ13" s="9" t="s">
        <v>181</v>
      </c>
      <c r="AR13" s="12">
        <v>43936</v>
      </c>
      <c r="AS13" s="12">
        <v>43936</v>
      </c>
      <c r="AT13" s="14" t="s">
        <v>269</v>
      </c>
    </row>
    <row r="14" spans="1:46" s="9" customFormat="1" x14ac:dyDescent="0.2">
      <c r="A14" s="9">
        <v>2020</v>
      </c>
      <c r="B14" s="10">
        <v>43831</v>
      </c>
      <c r="C14" s="10">
        <v>43921</v>
      </c>
      <c r="D14" s="9" t="s">
        <v>109</v>
      </c>
      <c r="E14" s="9" t="s">
        <v>114</v>
      </c>
      <c r="F14" s="9" t="s">
        <v>156</v>
      </c>
      <c r="G14" s="9" t="s">
        <v>261</v>
      </c>
      <c r="H14" s="11"/>
      <c r="I14" s="9" t="s">
        <v>170</v>
      </c>
      <c r="J14" s="9">
        <v>7</v>
      </c>
      <c r="K14" s="9" t="s">
        <v>198</v>
      </c>
      <c r="L14" s="9" t="s">
        <v>199</v>
      </c>
      <c r="M14" s="9" t="s">
        <v>200</v>
      </c>
      <c r="P14" s="9" t="s">
        <v>181</v>
      </c>
      <c r="Q14" s="9" t="s">
        <v>182</v>
      </c>
      <c r="R14" s="9" t="s">
        <v>156</v>
      </c>
      <c r="S14" s="12">
        <v>43831</v>
      </c>
      <c r="T14" s="36">
        <f>12951.07*12</f>
        <v>155412.84</v>
      </c>
      <c r="U14" s="36">
        <v>180278.89439999999</v>
      </c>
      <c r="X14" s="9" t="s">
        <v>223</v>
      </c>
      <c r="Y14" s="13"/>
      <c r="Z14" s="9" t="s">
        <v>224</v>
      </c>
      <c r="AA14" s="9" t="s">
        <v>170</v>
      </c>
      <c r="AC14" s="12">
        <v>43831</v>
      </c>
      <c r="AD14" s="12">
        <v>44196</v>
      </c>
      <c r="AE14" s="34" t="s">
        <v>294</v>
      </c>
      <c r="AF14" s="13"/>
      <c r="AG14" s="9" t="s">
        <v>221</v>
      </c>
      <c r="AJ14" s="9" t="s">
        <v>117</v>
      </c>
      <c r="AQ14" s="9" t="s">
        <v>181</v>
      </c>
      <c r="AR14" s="12">
        <v>43936</v>
      </c>
      <c r="AS14" s="12">
        <v>43936</v>
      </c>
      <c r="AT14" s="14" t="s">
        <v>269</v>
      </c>
    </row>
    <row r="15" spans="1:46" s="9" customFormat="1" x14ac:dyDescent="0.2">
      <c r="A15" s="9">
        <v>2020</v>
      </c>
      <c r="B15" s="10">
        <v>43831</v>
      </c>
      <c r="C15" s="10">
        <v>43921</v>
      </c>
      <c r="D15" s="9" t="s">
        <v>109</v>
      </c>
      <c r="E15" s="9" t="s">
        <v>114</v>
      </c>
      <c r="F15" s="9" t="s">
        <v>157</v>
      </c>
      <c r="G15" s="9" t="s">
        <v>261</v>
      </c>
      <c r="H15" s="11"/>
      <c r="I15" s="9" t="s">
        <v>171</v>
      </c>
      <c r="J15" s="9">
        <v>8</v>
      </c>
      <c r="K15" s="9" t="s">
        <v>201</v>
      </c>
      <c r="L15" s="9" t="s">
        <v>202</v>
      </c>
      <c r="M15" s="9" t="s">
        <v>203</v>
      </c>
      <c r="P15" s="9" t="s">
        <v>181</v>
      </c>
      <c r="Q15" s="9" t="s">
        <v>182</v>
      </c>
      <c r="R15" s="9" t="s">
        <v>157</v>
      </c>
      <c r="S15" s="12">
        <v>43831</v>
      </c>
      <c r="T15" s="36">
        <f>7923.01*12</f>
        <v>95076.12</v>
      </c>
      <c r="U15" s="36">
        <v>110288.29919999999</v>
      </c>
      <c r="X15" s="9" t="s">
        <v>223</v>
      </c>
      <c r="Y15" s="13"/>
      <c r="Z15" s="9" t="s">
        <v>224</v>
      </c>
      <c r="AA15" s="9" t="s">
        <v>171</v>
      </c>
      <c r="AC15" s="12">
        <v>43831</v>
      </c>
      <c r="AD15" s="12">
        <v>44196</v>
      </c>
      <c r="AE15" s="34" t="s">
        <v>295</v>
      </c>
      <c r="AF15" s="13"/>
      <c r="AG15" s="9" t="s">
        <v>221</v>
      </c>
      <c r="AJ15" s="9" t="s">
        <v>117</v>
      </c>
      <c r="AQ15" s="9" t="s">
        <v>181</v>
      </c>
      <c r="AR15" s="12">
        <v>43936</v>
      </c>
      <c r="AS15" s="12">
        <v>43936</v>
      </c>
      <c r="AT15" s="14" t="s">
        <v>269</v>
      </c>
    </row>
    <row r="16" spans="1:46" s="9" customFormat="1" x14ac:dyDescent="0.2">
      <c r="A16" s="9">
        <v>2020</v>
      </c>
      <c r="B16" s="10">
        <v>43831</v>
      </c>
      <c r="C16" s="10">
        <v>43921</v>
      </c>
      <c r="D16" s="9" t="s">
        <v>109</v>
      </c>
      <c r="E16" s="9" t="s">
        <v>114</v>
      </c>
      <c r="F16" s="9" t="s">
        <v>158</v>
      </c>
      <c r="G16" s="9" t="s">
        <v>261</v>
      </c>
      <c r="H16" s="11"/>
      <c r="I16" s="9" t="s">
        <v>172</v>
      </c>
      <c r="J16" s="9">
        <v>9</v>
      </c>
      <c r="K16" s="9" t="s">
        <v>183</v>
      </c>
      <c r="L16" s="9" t="s">
        <v>205</v>
      </c>
      <c r="M16" s="9" t="s">
        <v>204</v>
      </c>
      <c r="P16" s="9" t="s">
        <v>181</v>
      </c>
      <c r="Q16" s="9" t="s">
        <v>182</v>
      </c>
      <c r="R16" s="9" t="s">
        <v>158</v>
      </c>
      <c r="S16" s="12">
        <v>43831</v>
      </c>
      <c r="T16" s="36">
        <f>9507.61*12</f>
        <v>114091.32</v>
      </c>
      <c r="U16" s="36">
        <v>132345.93119999999</v>
      </c>
      <c r="X16" s="9" t="s">
        <v>223</v>
      </c>
      <c r="Y16" s="13"/>
      <c r="Z16" s="9" t="s">
        <v>224</v>
      </c>
      <c r="AA16" s="9" t="s">
        <v>172</v>
      </c>
      <c r="AC16" s="12">
        <v>43831</v>
      </c>
      <c r="AD16" s="12">
        <v>44196</v>
      </c>
      <c r="AE16" s="34" t="s">
        <v>296</v>
      </c>
      <c r="AF16" s="13"/>
      <c r="AG16" s="9" t="s">
        <v>221</v>
      </c>
      <c r="AJ16" s="9" t="s">
        <v>117</v>
      </c>
      <c r="AQ16" s="9" t="s">
        <v>181</v>
      </c>
      <c r="AR16" s="12">
        <v>43936</v>
      </c>
      <c r="AS16" s="12">
        <v>43936</v>
      </c>
      <c r="AT16" s="14" t="s">
        <v>269</v>
      </c>
    </row>
    <row r="17" spans="1:46" s="9" customFormat="1" x14ac:dyDescent="0.2">
      <c r="A17" s="9">
        <v>2020</v>
      </c>
      <c r="B17" s="10">
        <v>43831</v>
      </c>
      <c r="C17" s="10">
        <v>43921</v>
      </c>
      <c r="D17" s="9" t="s">
        <v>109</v>
      </c>
      <c r="E17" s="9" t="s">
        <v>114</v>
      </c>
      <c r="F17" s="9" t="s">
        <v>159</v>
      </c>
      <c r="G17" s="9" t="s">
        <v>261</v>
      </c>
      <c r="H17" s="11"/>
      <c r="I17" s="9" t="s">
        <v>173</v>
      </c>
      <c r="J17" s="9">
        <v>10</v>
      </c>
      <c r="K17" s="9" t="s">
        <v>206</v>
      </c>
      <c r="L17" s="9" t="s">
        <v>207</v>
      </c>
      <c r="M17" s="9" t="s">
        <v>208</v>
      </c>
      <c r="P17" s="9" t="s">
        <v>181</v>
      </c>
      <c r="Q17" s="9" t="s">
        <v>182</v>
      </c>
      <c r="R17" s="9" t="s">
        <v>159</v>
      </c>
      <c r="S17" s="12">
        <v>43831</v>
      </c>
      <c r="T17" s="36">
        <f>16584*12</f>
        <v>199008</v>
      </c>
      <c r="U17" s="36">
        <v>230849.27999999997</v>
      </c>
      <c r="X17" s="9" t="s">
        <v>223</v>
      </c>
      <c r="Y17" s="13"/>
      <c r="Z17" s="9" t="s">
        <v>224</v>
      </c>
      <c r="AA17" s="9" t="s">
        <v>173</v>
      </c>
      <c r="AC17" s="12">
        <v>43831</v>
      </c>
      <c r="AD17" s="12">
        <v>44196</v>
      </c>
      <c r="AE17" s="34" t="s">
        <v>297</v>
      </c>
      <c r="AF17" s="13"/>
      <c r="AG17" s="9" t="s">
        <v>221</v>
      </c>
      <c r="AJ17" s="9" t="s">
        <v>117</v>
      </c>
      <c r="AQ17" s="9" t="s">
        <v>181</v>
      </c>
      <c r="AR17" s="12">
        <v>43936</v>
      </c>
      <c r="AS17" s="12">
        <v>43936</v>
      </c>
      <c r="AT17" s="14" t="s">
        <v>269</v>
      </c>
    </row>
    <row r="18" spans="1:46" s="9" customFormat="1" x14ac:dyDescent="0.2">
      <c r="A18" s="9">
        <v>2020</v>
      </c>
      <c r="B18" s="10">
        <v>43831</v>
      </c>
      <c r="C18" s="10">
        <v>43921</v>
      </c>
      <c r="D18" s="9" t="s">
        <v>109</v>
      </c>
      <c r="E18" s="9" t="s">
        <v>114</v>
      </c>
      <c r="F18" s="9" t="s">
        <v>160</v>
      </c>
      <c r="G18" s="9" t="s">
        <v>261</v>
      </c>
      <c r="H18" s="11"/>
      <c r="I18" s="9" t="s">
        <v>174</v>
      </c>
      <c r="J18" s="9">
        <v>11</v>
      </c>
      <c r="K18" s="9" t="s">
        <v>209</v>
      </c>
      <c r="L18" s="9" t="s">
        <v>210</v>
      </c>
      <c r="M18" s="9" t="s">
        <v>211</v>
      </c>
      <c r="P18" s="9" t="s">
        <v>181</v>
      </c>
      <c r="Q18" s="9" t="s">
        <v>182</v>
      </c>
      <c r="R18" s="9" t="s">
        <v>160</v>
      </c>
      <c r="S18" s="12">
        <v>43831</v>
      </c>
      <c r="T18" s="36">
        <f>12951.07*12</f>
        <v>155412.84</v>
      </c>
      <c r="U18" s="36">
        <v>180278.89439999999</v>
      </c>
      <c r="X18" s="9" t="s">
        <v>223</v>
      </c>
      <c r="Y18" s="13"/>
      <c r="Z18" s="9" t="s">
        <v>224</v>
      </c>
      <c r="AA18" s="9" t="s">
        <v>174</v>
      </c>
      <c r="AC18" s="12">
        <v>43831</v>
      </c>
      <c r="AD18" s="12">
        <v>44196</v>
      </c>
      <c r="AE18" s="34" t="s">
        <v>298</v>
      </c>
      <c r="AF18" s="13"/>
      <c r="AG18" s="9" t="s">
        <v>221</v>
      </c>
      <c r="AJ18" s="9" t="s">
        <v>117</v>
      </c>
      <c r="AQ18" s="9" t="s">
        <v>181</v>
      </c>
      <c r="AR18" s="12">
        <v>43936</v>
      </c>
      <c r="AS18" s="12">
        <v>43936</v>
      </c>
      <c r="AT18" s="14" t="s">
        <v>269</v>
      </c>
    </row>
    <row r="19" spans="1:46" s="9" customFormat="1" x14ac:dyDescent="0.2">
      <c r="A19" s="9">
        <v>2020</v>
      </c>
      <c r="B19" s="10">
        <v>43831</v>
      </c>
      <c r="C19" s="10">
        <v>43921</v>
      </c>
      <c r="D19" s="9" t="s">
        <v>109</v>
      </c>
      <c r="E19" s="9" t="s">
        <v>114</v>
      </c>
      <c r="F19" s="9" t="s">
        <v>161</v>
      </c>
      <c r="G19" s="9" t="s">
        <v>261</v>
      </c>
      <c r="H19" s="11"/>
      <c r="I19" s="9" t="s">
        <v>175</v>
      </c>
      <c r="J19" s="9">
        <v>12</v>
      </c>
      <c r="K19" s="9" t="s">
        <v>212</v>
      </c>
      <c r="L19" s="9" t="s">
        <v>215</v>
      </c>
      <c r="M19" s="9" t="s">
        <v>218</v>
      </c>
      <c r="P19" s="9" t="s">
        <v>181</v>
      </c>
      <c r="Q19" s="9" t="s">
        <v>182</v>
      </c>
      <c r="R19" s="9" t="s">
        <v>161</v>
      </c>
      <c r="S19" s="12">
        <v>43831</v>
      </c>
      <c r="T19" s="36">
        <f>13403.01*12</f>
        <v>160836.12</v>
      </c>
      <c r="U19" s="36">
        <v>186569.89919999999</v>
      </c>
      <c r="X19" s="9" t="s">
        <v>223</v>
      </c>
      <c r="Y19" s="13"/>
      <c r="Z19" s="9" t="s">
        <v>224</v>
      </c>
      <c r="AA19" s="9" t="s">
        <v>175</v>
      </c>
      <c r="AC19" s="12">
        <v>43831</v>
      </c>
      <c r="AD19" s="12">
        <v>44196</v>
      </c>
      <c r="AE19" s="34" t="s">
        <v>299</v>
      </c>
      <c r="AF19" s="13"/>
      <c r="AG19" s="9" t="s">
        <v>221</v>
      </c>
      <c r="AJ19" s="9" t="s">
        <v>117</v>
      </c>
      <c r="AQ19" s="9" t="s">
        <v>181</v>
      </c>
      <c r="AR19" s="12">
        <v>43936</v>
      </c>
      <c r="AS19" s="12">
        <v>43936</v>
      </c>
      <c r="AT19" s="14" t="s">
        <v>269</v>
      </c>
    </row>
    <row r="20" spans="1:46" s="9" customFormat="1" x14ac:dyDescent="0.2">
      <c r="A20" s="9">
        <v>2020</v>
      </c>
      <c r="B20" s="10">
        <v>43831</v>
      </c>
      <c r="C20" s="10">
        <v>43921</v>
      </c>
      <c r="D20" s="9" t="s">
        <v>109</v>
      </c>
      <c r="E20" s="9" t="s">
        <v>114</v>
      </c>
      <c r="F20" s="9" t="s">
        <v>162</v>
      </c>
      <c r="G20" s="9" t="s">
        <v>261</v>
      </c>
      <c r="H20" s="11"/>
      <c r="I20" s="9" t="s">
        <v>176</v>
      </c>
      <c r="J20" s="9">
        <v>13</v>
      </c>
      <c r="K20" s="9" t="s">
        <v>213</v>
      </c>
      <c r="L20" s="9" t="s">
        <v>216</v>
      </c>
      <c r="M20" s="9" t="s">
        <v>219</v>
      </c>
      <c r="P20" s="9" t="s">
        <v>181</v>
      </c>
      <c r="Q20" s="9" t="s">
        <v>182</v>
      </c>
      <c r="R20" s="9" t="s">
        <v>162</v>
      </c>
      <c r="S20" s="12">
        <v>43831</v>
      </c>
      <c r="T20" s="36">
        <f>8853.96*12</f>
        <v>106247.51999999999</v>
      </c>
      <c r="U20" s="36">
        <v>123247.12319999997</v>
      </c>
      <c r="X20" s="9" t="s">
        <v>223</v>
      </c>
      <c r="Y20" s="13"/>
      <c r="Z20" s="9" t="s">
        <v>224</v>
      </c>
      <c r="AA20" s="9" t="s">
        <v>176</v>
      </c>
      <c r="AC20" s="12">
        <v>43831</v>
      </c>
      <c r="AD20" s="12">
        <v>44196</v>
      </c>
      <c r="AE20" s="34" t="s">
        <v>300</v>
      </c>
      <c r="AF20" s="13"/>
      <c r="AG20" s="9" t="s">
        <v>221</v>
      </c>
      <c r="AJ20" s="9" t="s">
        <v>117</v>
      </c>
      <c r="AQ20" s="9" t="s">
        <v>181</v>
      </c>
      <c r="AR20" s="12">
        <v>43936</v>
      </c>
      <c r="AS20" s="12">
        <v>43936</v>
      </c>
      <c r="AT20" s="14" t="s">
        <v>269</v>
      </c>
    </row>
    <row r="21" spans="1:46" s="9" customFormat="1" x14ac:dyDescent="0.2">
      <c r="A21" s="9">
        <v>2020</v>
      </c>
      <c r="B21" s="10">
        <v>43831</v>
      </c>
      <c r="C21" s="10">
        <v>43921</v>
      </c>
      <c r="D21" s="9" t="s">
        <v>109</v>
      </c>
      <c r="E21" s="9" t="s">
        <v>114</v>
      </c>
      <c r="F21" s="9" t="s">
        <v>163</v>
      </c>
      <c r="G21" s="9" t="s">
        <v>261</v>
      </c>
      <c r="H21" s="11"/>
      <c r="I21" s="9" t="s">
        <v>177</v>
      </c>
      <c r="J21" s="9">
        <v>14</v>
      </c>
      <c r="K21" s="9" t="s">
        <v>214</v>
      </c>
      <c r="L21" s="9" t="s">
        <v>217</v>
      </c>
      <c r="M21" s="9" t="s">
        <v>220</v>
      </c>
      <c r="P21" s="9" t="s">
        <v>181</v>
      </c>
      <c r="Q21" s="9" t="s">
        <v>182</v>
      </c>
      <c r="R21" s="9" t="s">
        <v>163</v>
      </c>
      <c r="S21" s="12">
        <v>43831</v>
      </c>
      <c r="T21" s="36">
        <f>6774.17*12</f>
        <v>81290.040000000008</v>
      </c>
      <c r="U21" s="36">
        <v>94296.446400000001</v>
      </c>
      <c r="X21" s="9" t="s">
        <v>223</v>
      </c>
      <c r="Y21" s="13"/>
      <c r="Z21" s="9" t="s">
        <v>224</v>
      </c>
      <c r="AA21" s="9" t="s">
        <v>177</v>
      </c>
      <c r="AC21" s="12">
        <v>43831</v>
      </c>
      <c r="AD21" s="12">
        <v>44196</v>
      </c>
      <c r="AE21" s="34" t="s">
        <v>301</v>
      </c>
      <c r="AF21" s="13"/>
      <c r="AG21" s="9" t="s">
        <v>221</v>
      </c>
      <c r="AJ21" s="9" t="s">
        <v>117</v>
      </c>
      <c r="AQ21" s="9" t="s">
        <v>181</v>
      </c>
      <c r="AR21" s="12">
        <v>43936</v>
      </c>
      <c r="AS21" s="12">
        <v>43936</v>
      </c>
      <c r="AT21" s="14" t="s">
        <v>269</v>
      </c>
    </row>
    <row r="22" spans="1:46" s="11" customFormat="1" x14ac:dyDescent="0.2">
      <c r="A22" s="11">
        <v>2020</v>
      </c>
      <c r="B22" s="10">
        <v>43831</v>
      </c>
      <c r="C22" s="10">
        <v>43921</v>
      </c>
      <c r="D22" s="11" t="s">
        <v>109</v>
      </c>
      <c r="E22" s="11" t="s">
        <v>115</v>
      </c>
      <c r="F22" s="11" t="s">
        <v>225</v>
      </c>
      <c r="G22" s="11" t="s">
        <v>262</v>
      </c>
      <c r="I22" s="11" t="s">
        <v>263</v>
      </c>
      <c r="J22" s="11">
        <v>15</v>
      </c>
      <c r="K22" s="11" t="s">
        <v>235</v>
      </c>
      <c r="L22" s="11" t="s">
        <v>236</v>
      </c>
      <c r="M22" s="11" t="s">
        <v>237</v>
      </c>
      <c r="P22" s="11" t="s">
        <v>231</v>
      </c>
      <c r="Q22" s="11" t="s">
        <v>182</v>
      </c>
      <c r="R22" s="11" t="s">
        <v>225</v>
      </c>
      <c r="S22" s="10">
        <v>43842</v>
      </c>
      <c r="T22" s="37">
        <f>26000*12</f>
        <v>312000</v>
      </c>
      <c r="U22" s="37">
        <f>26000*12</f>
        <v>312000</v>
      </c>
      <c r="X22" s="11" t="s">
        <v>223</v>
      </c>
      <c r="Y22" s="13"/>
      <c r="Z22" s="11" t="s">
        <v>224</v>
      </c>
      <c r="AA22" s="11" t="s">
        <v>312</v>
      </c>
      <c r="AC22" s="10">
        <v>43843</v>
      </c>
      <c r="AD22" s="10">
        <v>44183</v>
      </c>
      <c r="AE22" s="34" t="s">
        <v>302</v>
      </c>
      <c r="AF22" s="13"/>
      <c r="AG22" s="11" t="s">
        <v>221</v>
      </c>
      <c r="AJ22" s="11" t="s">
        <v>117</v>
      </c>
      <c r="AQ22" s="11" t="s">
        <v>181</v>
      </c>
      <c r="AR22" s="10">
        <v>43936</v>
      </c>
      <c r="AS22" s="10">
        <v>43936</v>
      </c>
      <c r="AT22" s="16" t="s">
        <v>268</v>
      </c>
    </row>
    <row r="23" spans="1:46" s="11" customFormat="1" x14ac:dyDescent="0.2">
      <c r="A23" s="11">
        <v>2020</v>
      </c>
      <c r="B23" s="10">
        <v>43831</v>
      </c>
      <c r="C23" s="10">
        <v>43921</v>
      </c>
      <c r="D23" s="11" t="s">
        <v>109</v>
      </c>
      <c r="E23" s="11" t="s">
        <v>115</v>
      </c>
      <c r="F23" s="11" t="s">
        <v>226</v>
      </c>
      <c r="G23" s="11" t="s">
        <v>232</v>
      </c>
      <c r="I23" s="11" t="s">
        <v>241</v>
      </c>
      <c r="J23" s="11">
        <v>16</v>
      </c>
      <c r="K23" s="11" t="s">
        <v>238</v>
      </c>
      <c r="L23" s="11" t="s">
        <v>239</v>
      </c>
      <c r="M23" s="11" t="s">
        <v>240</v>
      </c>
      <c r="P23" s="11" t="s">
        <v>242</v>
      </c>
      <c r="Q23" s="11" t="s">
        <v>182</v>
      </c>
      <c r="R23" s="11" t="s">
        <v>226</v>
      </c>
      <c r="S23" s="10">
        <v>43843</v>
      </c>
      <c r="T23" s="37">
        <f>167040/1.16</f>
        <v>144000</v>
      </c>
      <c r="U23" s="37">
        <v>167040</v>
      </c>
      <c r="X23" s="11" t="s">
        <v>223</v>
      </c>
      <c r="Y23" s="13"/>
      <c r="Z23" s="11" t="s">
        <v>224</v>
      </c>
      <c r="AA23" s="11" t="s">
        <v>241</v>
      </c>
      <c r="AC23" s="10">
        <v>43831</v>
      </c>
      <c r="AD23" s="10">
        <v>44196</v>
      </c>
      <c r="AE23" s="34" t="s">
        <v>303</v>
      </c>
      <c r="AF23" s="13"/>
      <c r="AG23" s="11" t="s">
        <v>221</v>
      </c>
      <c r="AJ23" s="11" t="s">
        <v>117</v>
      </c>
      <c r="AQ23" s="11" t="s">
        <v>181</v>
      </c>
      <c r="AR23" s="10">
        <v>43936</v>
      </c>
      <c r="AS23" s="10">
        <v>43936</v>
      </c>
      <c r="AT23" s="16" t="s">
        <v>267</v>
      </c>
    </row>
    <row r="24" spans="1:46" s="11" customFormat="1" x14ac:dyDescent="0.2">
      <c r="A24" s="11">
        <v>2020</v>
      </c>
      <c r="B24" s="10">
        <v>43831</v>
      </c>
      <c r="C24" s="10">
        <v>43921</v>
      </c>
      <c r="D24" s="11" t="s">
        <v>109</v>
      </c>
      <c r="E24" s="11" t="s">
        <v>115</v>
      </c>
      <c r="F24" s="11" t="s">
        <v>227</v>
      </c>
      <c r="G24" s="11" t="s">
        <v>264</v>
      </c>
      <c r="I24" s="11" t="s">
        <v>243</v>
      </c>
      <c r="J24" s="11">
        <v>17</v>
      </c>
      <c r="K24" s="11" t="s">
        <v>244</v>
      </c>
      <c r="L24" s="11" t="s">
        <v>245</v>
      </c>
      <c r="M24" s="11" t="s">
        <v>246</v>
      </c>
      <c r="P24" s="11" t="s">
        <v>231</v>
      </c>
      <c r="Q24" s="11" t="s">
        <v>182</v>
      </c>
      <c r="R24" s="11" t="s">
        <v>227</v>
      </c>
      <c r="S24" s="10">
        <v>43859</v>
      </c>
      <c r="T24" s="37">
        <v>90</v>
      </c>
      <c r="U24" s="37">
        <v>90</v>
      </c>
      <c r="X24" s="11" t="s">
        <v>223</v>
      </c>
      <c r="Y24" s="13"/>
      <c r="Z24" s="11" t="s">
        <v>224</v>
      </c>
      <c r="AA24" s="11" t="s">
        <v>243</v>
      </c>
      <c r="AC24" s="10">
        <v>43865</v>
      </c>
      <c r="AD24" s="10">
        <v>44183</v>
      </c>
      <c r="AE24" s="34" t="s">
        <v>304</v>
      </c>
      <c r="AF24" s="13"/>
      <c r="AG24" s="11" t="s">
        <v>221</v>
      </c>
      <c r="AJ24" s="11" t="s">
        <v>117</v>
      </c>
      <c r="AQ24" s="11" t="s">
        <v>181</v>
      </c>
      <c r="AR24" s="10">
        <v>43936</v>
      </c>
      <c r="AS24" s="10">
        <v>43936</v>
      </c>
      <c r="AT24" s="17" t="s">
        <v>270</v>
      </c>
    </row>
    <row r="25" spans="1:46" s="11" customFormat="1" x14ac:dyDescent="0.2">
      <c r="A25" s="11">
        <v>2020</v>
      </c>
      <c r="B25" s="10">
        <v>43831</v>
      </c>
      <c r="C25" s="10">
        <v>43921</v>
      </c>
      <c r="D25" s="11" t="s">
        <v>109</v>
      </c>
      <c r="E25" s="11" t="s">
        <v>115</v>
      </c>
      <c r="F25" s="11" t="s">
        <v>228</v>
      </c>
      <c r="G25" s="11" t="s">
        <v>265</v>
      </c>
      <c r="I25" s="11" t="s">
        <v>266</v>
      </c>
      <c r="J25" s="11">
        <v>18</v>
      </c>
      <c r="N25" s="11" t="s">
        <v>247</v>
      </c>
      <c r="O25" s="11" t="s">
        <v>248</v>
      </c>
      <c r="P25" s="11" t="s">
        <v>249</v>
      </c>
      <c r="Q25" s="11" t="s">
        <v>182</v>
      </c>
      <c r="R25" s="11" t="s">
        <v>228</v>
      </c>
      <c r="S25" s="10">
        <v>43909</v>
      </c>
      <c r="T25" s="37">
        <f>47908/1.16</f>
        <v>41300</v>
      </c>
      <c r="U25" s="37">
        <v>47908</v>
      </c>
      <c r="X25" s="11" t="s">
        <v>223</v>
      </c>
      <c r="Y25" s="13"/>
      <c r="Z25" s="11" t="s">
        <v>224</v>
      </c>
      <c r="AA25" s="11" t="s">
        <v>313</v>
      </c>
      <c r="AC25" s="10">
        <v>43910</v>
      </c>
      <c r="AD25" s="10">
        <v>43970</v>
      </c>
      <c r="AE25" s="34" t="s">
        <v>305</v>
      </c>
      <c r="AF25" s="13"/>
      <c r="AG25" s="11" t="s">
        <v>221</v>
      </c>
      <c r="AJ25" s="11" t="s">
        <v>117</v>
      </c>
      <c r="AQ25" s="11" t="s">
        <v>181</v>
      </c>
      <c r="AR25" s="10">
        <v>43936</v>
      </c>
      <c r="AS25" s="10">
        <v>43936</v>
      </c>
      <c r="AT25" s="16" t="s">
        <v>267</v>
      </c>
    </row>
    <row r="26" spans="1:46" s="11" customFormat="1" x14ac:dyDescent="0.2">
      <c r="A26" s="11">
        <v>2020</v>
      </c>
      <c r="B26" s="10">
        <v>43831</v>
      </c>
      <c r="C26" s="10">
        <v>43921</v>
      </c>
      <c r="D26" s="11" t="s">
        <v>109</v>
      </c>
      <c r="E26" s="11" t="s">
        <v>115</v>
      </c>
      <c r="F26" s="11" t="s">
        <v>229</v>
      </c>
      <c r="G26" s="11" t="s">
        <v>265</v>
      </c>
      <c r="I26" s="11" t="s">
        <v>252</v>
      </c>
      <c r="J26" s="11">
        <v>19</v>
      </c>
      <c r="K26" s="11" t="s">
        <v>250</v>
      </c>
      <c r="L26" s="11" t="s">
        <v>215</v>
      </c>
      <c r="M26" s="11" t="s">
        <v>251</v>
      </c>
      <c r="O26" s="17"/>
      <c r="P26" s="11" t="s">
        <v>249</v>
      </c>
      <c r="Q26" s="11" t="s">
        <v>182</v>
      </c>
      <c r="R26" s="11" t="s">
        <v>229</v>
      </c>
      <c r="S26" s="10">
        <v>43909</v>
      </c>
      <c r="T26" s="37">
        <f>61132/1.16</f>
        <v>52700</v>
      </c>
      <c r="U26" s="37">
        <v>61131.999999999993</v>
      </c>
      <c r="X26" s="11" t="s">
        <v>223</v>
      </c>
      <c r="Y26" s="13"/>
      <c r="Z26" s="11" t="s">
        <v>224</v>
      </c>
      <c r="AA26" s="11" t="s">
        <v>252</v>
      </c>
      <c r="AC26" s="10">
        <v>43910</v>
      </c>
      <c r="AD26" s="10">
        <v>43955</v>
      </c>
      <c r="AE26" s="34" t="s">
        <v>306</v>
      </c>
      <c r="AF26" s="13"/>
      <c r="AG26" s="11" t="s">
        <v>221</v>
      </c>
      <c r="AJ26" s="11" t="s">
        <v>117</v>
      </c>
      <c r="AQ26" s="11" t="s">
        <v>181</v>
      </c>
      <c r="AR26" s="10">
        <v>43936</v>
      </c>
      <c r="AS26" s="10">
        <v>43936</v>
      </c>
      <c r="AT26" s="16" t="s">
        <v>267</v>
      </c>
    </row>
    <row r="27" spans="1:46" s="11" customFormat="1" x14ac:dyDescent="0.2">
      <c r="A27" s="11">
        <v>2020</v>
      </c>
      <c r="B27" s="10">
        <v>43831</v>
      </c>
      <c r="C27" s="10">
        <v>43921</v>
      </c>
      <c r="D27" s="11" t="s">
        <v>109</v>
      </c>
      <c r="E27" s="11" t="s">
        <v>115</v>
      </c>
      <c r="F27" s="11" t="s">
        <v>233</v>
      </c>
      <c r="G27" s="11" t="s">
        <v>265</v>
      </c>
      <c r="I27" s="11" t="s">
        <v>257</v>
      </c>
      <c r="J27" s="11">
        <v>20</v>
      </c>
      <c r="K27" s="11" t="s">
        <v>253</v>
      </c>
      <c r="L27" s="11" t="s">
        <v>254</v>
      </c>
      <c r="M27" s="11" t="s">
        <v>255</v>
      </c>
      <c r="P27" s="11" t="s">
        <v>256</v>
      </c>
      <c r="Q27" s="11" t="s">
        <v>182</v>
      </c>
      <c r="R27" s="11" t="s">
        <v>233</v>
      </c>
      <c r="S27" s="10">
        <v>43909</v>
      </c>
      <c r="T27" s="37">
        <v>200000</v>
      </c>
      <c r="U27" s="37">
        <v>231999.99999999997</v>
      </c>
      <c r="X27" s="11" t="s">
        <v>223</v>
      </c>
      <c r="Y27" s="13"/>
      <c r="Z27" s="11" t="s">
        <v>224</v>
      </c>
      <c r="AA27" s="11" t="s">
        <v>257</v>
      </c>
      <c r="AC27" s="10">
        <v>43891</v>
      </c>
      <c r="AD27" s="10">
        <v>44196</v>
      </c>
      <c r="AE27" s="34" t="s">
        <v>307</v>
      </c>
      <c r="AF27" s="13"/>
      <c r="AG27" s="11" t="s">
        <v>221</v>
      </c>
      <c r="AJ27" s="11" t="s">
        <v>117</v>
      </c>
      <c r="AQ27" s="11" t="s">
        <v>181</v>
      </c>
      <c r="AR27" s="10">
        <v>43936</v>
      </c>
      <c r="AS27" s="10">
        <v>43936</v>
      </c>
      <c r="AT27" s="16" t="s">
        <v>267</v>
      </c>
    </row>
    <row r="28" spans="1:46" s="11" customFormat="1" x14ac:dyDescent="0.2">
      <c r="A28" s="11">
        <v>2020</v>
      </c>
      <c r="B28" s="10">
        <v>43831</v>
      </c>
      <c r="C28" s="10">
        <v>43921</v>
      </c>
      <c r="D28" s="11" t="s">
        <v>109</v>
      </c>
      <c r="E28" s="11" t="s">
        <v>115</v>
      </c>
      <c r="F28" s="11" t="s">
        <v>230</v>
      </c>
      <c r="G28" s="11" t="s">
        <v>234</v>
      </c>
      <c r="I28" s="11" t="s">
        <v>260</v>
      </c>
      <c r="J28" s="11">
        <v>21</v>
      </c>
      <c r="N28" s="11" t="s">
        <v>258</v>
      </c>
      <c r="O28" s="11" t="s">
        <v>259</v>
      </c>
      <c r="P28" s="11" t="s">
        <v>256</v>
      </c>
      <c r="Q28" s="11" t="s">
        <v>182</v>
      </c>
      <c r="R28" s="11" t="s">
        <v>230</v>
      </c>
      <c r="S28" s="10">
        <v>43916</v>
      </c>
      <c r="T28" s="37">
        <f>768972.7/1.16</f>
        <v>662907.5</v>
      </c>
      <c r="U28" s="37">
        <v>768972.7</v>
      </c>
      <c r="X28" s="11" t="s">
        <v>223</v>
      </c>
      <c r="Y28" s="13"/>
      <c r="Z28" s="11" t="s">
        <v>224</v>
      </c>
      <c r="AA28" s="11" t="s">
        <v>260</v>
      </c>
      <c r="AC28" s="10">
        <v>43915</v>
      </c>
      <c r="AD28" s="10">
        <v>44196</v>
      </c>
      <c r="AE28" s="34" t="s">
        <v>308</v>
      </c>
      <c r="AF28" s="13"/>
      <c r="AG28" s="11" t="s">
        <v>221</v>
      </c>
      <c r="AJ28" s="11" t="s">
        <v>117</v>
      </c>
      <c r="AQ28" s="11" t="s">
        <v>181</v>
      </c>
      <c r="AR28" s="10">
        <v>43936</v>
      </c>
      <c r="AS28" s="10">
        <v>43936</v>
      </c>
      <c r="AT28" s="16" t="s">
        <v>267</v>
      </c>
    </row>
    <row r="29" spans="1:46" s="30" customFormat="1" ht="16.5" customHeight="1" x14ac:dyDescent="0.2">
      <c r="A29" s="11">
        <v>2020</v>
      </c>
      <c r="B29" s="10">
        <v>43922</v>
      </c>
      <c r="C29" s="10">
        <v>44012</v>
      </c>
      <c r="D29" s="24" t="s">
        <v>109</v>
      </c>
      <c r="E29" s="24" t="s">
        <v>115</v>
      </c>
      <c r="F29" s="11" t="s">
        <v>271</v>
      </c>
      <c r="G29" s="11" t="s">
        <v>272</v>
      </c>
      <c r="H29" s="6"/>
      <c r="I29" s="11" t="s">
        <v>282</v>
      </c>
      <c r="J29" s="25">
        <v>22</v>
      </c>
      <c r="K29" s="26"/>
      <c r="L29" s="26"/>
      <c r="M29" s="26"/>
      <c r="N29" s="27" t="s">
        <v>273</v>
      </c>
      <c r="O29" s="27" t="s">
        <v>274</v>
      </c>
      <c r="P29" s="26" t="s">
        <v>275</v>
      </c>
      <c r="Q29" s="26" t="s">
        <v>182</v>
      </c>
      <c r="R29" s="24" t="s">
        <v>276</v>
      </c>
      <c r="S29" s="10">
        <v>43916</v>
      </c>
      <c r="T29" s="38">
        <v>396551.72</v>
      </c>
      <c r="U29" s="38">
        <v>460000</v>
      </c>
      <c r="V29" s="24"/>
      <c r="W29" s="24"/>
      <c r="X29" s="24" t="s">
        <v>223</v>
      </c>
      <c r="Y29" s="8"/>
      <c r="Z29" s="24" t="s">
        <v>224</v>
      </c>
      <c r="AA29" s="24" t="s">
        <v>282</v>
      </c>
      <c r="AB29" s="28"/>
      <c r="AC29" s="10">
        <v>43922</v>
      </c>
      <c r="AD29" s="10">
        <v>44004</v>
      </c>
      <c r="AE29" s="35" t="s">
        <v>309</v>
      </c>
      <c r="AF29" s="8"/>
      <c r="AG29" s="24" t="s">
        <v>221</v>
      </c>
      <c r="AH29" s="24"/>
      <c r="AI29" s="24"/>
      <c r="AJ29" s="24" t="s">
        <v>117</v>
      </c>
      <c r="AK29" s="24"/>
      <c r="AL29" s="24"/>
      <c r="AM29" s="24"/>
      <c r="AN29" s="24"/>
      <c r="AO29" s="24"/>
      <c r="AP29" s="24"/>
      <c r="AQ29" s="24" t="s">
        <v>181</v>
      </c>
      <c r="AR29" s="10">
        <v>44021</v>
      </c>
      <c r="AS29" s="10">
        <v>44021</v>
      </c>
      <c r="AT29" s="29" t="s">
        <v>267</v>
      </c>
    </row>
    <row r="30" spans="1:46" s="30" customFormat="1" x14ac:dyDescent="0.2">
      <c r="A30" s="11">
        <v>2020</v>
      </c>
      <c r="B30" s="10">
        <v>43922</v>
      </c>
      <c r="C30" s="10">
        <v>44012</v>
      </c>
      <c r="D30" s="24" t="s">
        <v>109</v>
      </c>
      <c r="E30" s="24" t="s">
        <v>115</v>
      </c>
      <c r="F30" s="11" t="s">
        <v>280</v>
      </c>
      <c r="G30" s="11" t="s">
        <v>272</v>
      </c>
      <c r="H30" s="6"/>
      <c r="I30" s="11" t="s">
        <v>281</v>
      </c>
      <c r="J30" s="25">
        <v>23</v>
      </c>
      <c r="K30" s="31" t="s">
        <v>277</v>
      </c>
      <c r="L30" s="31" t="s">
        <v>278</v>
      </c>
      <c r="M30" s="31" t="s">
        <v>279</v>
      </c>
      <c r="N30" s="26"/>
      <c r="O30" s="31"/>
      <c r="P30" s="32" t="s">
        <v>283</v>
      </c>
      <c r="Q30" s="26" t="s">
        <v>182</v>
      </c>
      <c r="R30" s="24" t="s">
        <v>284</v>
      </c>
      <c r="S30" s="33">
        <v>43973</v>
      </c>
      <c r="T30" s="38">
        <v>10000</v>
      </c>
      <c r="U30" s="38">
        <v>11600</v>
      </c>
      <c r="V30" s="24"/>
      <c r="W30" s="24"/>
      <c r="X30" s="24" t="s">
        <v>223</v>
      </c>
      <c r="Y30" s="8"/>
      <c r="Z30" s="24" t="s">
        <v>224</v>
      </c>
      <c r="AA30" s="24" t="s">
        <v>281</v>
      </c>
      <c r="AB30" s="28"/>
      <c r="AC30" s="10">
        <v>43976</v>
      </c>
      <c r="AD30" s="10">
        <v>43998</v>
      </c>
      <c r="AE30" s="35" t="s">
        <v>311</v>
      </c>
      <c r="AF30" s="8"/>
      <c r="AG30" s="24" t="s">
        <v>221</v>
      </c>
      <c r="AH30" s="24"/>
      <c r="AI30" s="24"/>
      <c r="AJ30" s="24" t="s">
        <v>117</v>
      </c>
      <c r="AK30" s="24"/>
      <c r="AL30" s="24"/>
      <c r="AM30" s="24"/>
      <c r="AN30" s="24"/>
      <c r="AO30" s="24"/>
      <c r="AP30" s="24"/>
      <c r="AQ30" s="24" t="s">
        <v>181</v>
      </c>
      <c r="AR30" s="10">
        <v>44021</v>
      </c>
      <c r="AS30" s="10">
        <v>44021</v>
      </c>
      <c r="AT30" s="29" t="s">
        <v>267</v>
      </c>
    </row>
    <row r="31" spans="1:46" s="30" customFormat="1" x14ac:dyDescent="0.2">
      <c r="A31" s="11">
        <v>2020</v>
      </c>
      <c r="B31" s="10">
        <v>43922</v>
      </c>
      <c r="C31" s="10">
        <v>44012</v>
      </c>
      <c r="D31" s="24" t="s">
        <v>109</v>
      </c>
      <c r="E31" s="24" t="s">
        <v>115</v>
      </c>
      <c r="F31" s="11" t="s">
        <v>285</v>
      </c>
      <c r="G31" s="11" t="s">
        <v>272</v>
      </c>
      <c r="H31" s="6"/>
      <c r="I31" s="11" t="s">
        <v>282</v>
      </c>
      <c r="J31" s="25">
        <v>24</v>
      </c>
      <c r="K31" s="26"/>
      <c r="L31" s="26"/>
      <c r="M31" s="26"/>
      <c r="N31" s="27" t="s">
        <v>273</v>
      </c>
      <c r="O31" s="27" t="s">
        <v>274</v>
      </c>
      <c r="P31" s="26" t="s">
        <v>275</v>
      </c>
      <c r="Q31" s="26" t="s">
        <v>182</v>
      </c>
      <c r="R31" s="24" t="s">
        <v>286</v>
      </c>
      <c r="S31" s="10">
        <v>43959</v>
      </c>
      <c r="T31" s="38">
        <v>258620.69</v>
      </c>
      <c r="U31" s="38">
        <v>300000</v>
      </c>
      <c r="V31" s="24"/>
      <c r="W31" s="24"/>
      <c r="X31" s="24" t="s">
        <v>223</v>
      </c>
      <c r="Y31" s="8"/>
      <c r="Z31" s="24" t="s">
        <v>224</v>
      </c>
      <c r="AA31" s="24" t="s">
        <v>282</v>
      </c>
      <c r="AB31" s="28"/>
      <c r="AC31" s="10">
        <v>43962</v>
      </c>
      <c r="AD31" s="10">
        <v>44024</v>
      </c>
      <c r="AE31" s="35" t="s">
        <v>310</v>
      </c>
      <c r="AF31" s="8"/>
      <c r="AG31" s="24" t="s">
        <v>221</v>
      </c>
      <c r="AH31" s="24"/>
      <c r="AI31" s="24"/>
      <c r="AJ31" s="24" t="s">
        <v>117</v>
      </c>
      <c r="AK31" s="24"/>
      <c r="AL31" s="24"/>
      <c r="AM31" s="24"/>
      <c r="AN31" s="24"/>
      <c r="AO31" s="24"/>
      <c r="AP31" s="24"/>
      <c r="AQ31" s="24" t="s">
        <v>181</v>
      </c>
      <c r="AR31" s="10">
        <v>44021</v>
      </c>
      <c r="AS31" s="10">
        <v>44021</v>
      </c>
      <c r="AT31" s="29" t="s">
        <v>267</v>
      </c>
    </row>
  </sheetData>
  <mergeCells count="7">
    <mergeCell ref="A6:AT6"/>
    <mergeCell ref="A2:C2"/>
    <mergeCell ref="D2:F2"/>
    <mergeCell ref="G2:I2"/>
    <mergeCell ref="A3:C3"/>
    <mergeCell ref="D3:F3"/>
    <mergeCell ref="G3:I3"/>
  </mergeCells>
  <phoneticPr fontId="4" type="noConversion"/>
  <dataValidations count="2">
    <dataValidation type="list" allowBlank="1" showErrorMessage="1" sqref="D8:D31">
      <formula1>Hidden_13</formula1>
    </dataValidation>
    <dataValidation type="list" allowBlank="1" showErrorMessage="1" sqref="E8:E31">
      <formula1>Hidden_24</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2" r:id="rId15"/>
    <hyperlink ref="AE23" r:id="rId16"/>
    <hyperlink ref="AE24" r:id="rId17"/>
    <hyperlink ref="AE25" r:id="rId18"/>
    <hyperlink ref="AE26" r:id="rId19"/>
    <hyperlink ref="AE27" r:id="rId20"/>
    <hyperlink ref="AE28" r:id="rId21"/>
    <hyperlink ref="AE29" r:id="rId22"/>
    <hyperlink ref="AE31" r:id="rId23"/>
    <hyperlink ref="AE30"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109</v>
      </c>
    </row>
    <row r="2" spans="1:1" x14ac:dyDescent="0.2">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6406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116</v>
      </c>
    </row>
    <row r="2" spans="1:1" x14ac:dyDescent="0.2">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7"/>
  <sheetViews>
    <sheetView topLeftCell="E3" zoomScale="85" zoomScaleNormal="85" zoomScalePageLayoutView="85" workbookViewId="0">
      <selection activeCell="G31" sqref="G31"/>
    </sheetView>
  </sheetViews>
  <sheetFormatPr baseColWidth="10" defaultColWidth="9.1640625" defaultRowHeight="15" x14ac:dyDescent="0.2"/>
  <cols>
    <col min="1" max="1" width="3.5" style="18" bestFit="1" customWidth="1"/>
    <col min="2" max="2" width="27.1640625" style="18" customWidth="1"/>
    <col min="3" max="3" width="17" style="18" bestFit="1" customWidth="1"/>
    <col min="4" max="4" width="19.1640625" style="18" bestFit="1" customWidth="1"/>
    <col min="5" max="5" width="25.33203125" style="18" bestFit="1" customWidth="1"/>
    <col min="6" max="6" width="35.6640625" style="18" bestFit="1" customWidth="1"/>
    <col min="7" max="7" width="55.5" style="3" bestFit="1" customWidth="1"/>
    <col min="8" max="8" width="9.1640625" style="18"/>
    <col min="9" max="9" width="13.83203125" style="18" bestFit="1" customWidth="1"/>
    <col min="10" max="10" width="12.83203125" style="18" bestFit="1" customWidth="1"/>
    <col min="11" max="12" width="9.1640625" style="18"/>
    <col min="13" max="14" width="11.5" style="18" bestFit="1" customWidth="1"/>
    <col min="15" max="16384" width="9.1640625" style="18"/>
  </cols>
  <sheetData>
    <row r="1" spans="1:7" hidden="1" x14ac:dyDescent="0.2">
      <c r="B1" s="18" t="s">
        <v>7</v>
      </c>
      <c r="C1" s="18" t="s">
        <v>7</v>
      </c>
      <c r="D1" s="18" t="s">
        <v>7</v>
      </c>
      <c r="E1" s="18" t="s">
        <v>7</v>
      </c>
      <c r="F1" s="18" t="s">
        <v>7</v>
      </c>
      <c r="G1" s="3" t="s">
        <v>13</v>
      </c>
    </row>
    <row r="2" spans="1:7" hidden="1" x14ac:dyDescent="0.2">
      <c r="B2" s="18" t="s">
        <v>118</v>
      </c>
      <c r="C2" s="18" t="s">
        <v>119</v>
      </c>
      <c r="D2" s="18" t="s">
        <v>120</v>
      </c>
      <c r="E2" s="18" t="s">
        <v>121</v>
      </c>
      <c r="F2" s="18" t="s">
        <v>122</v>
      </c>
      <c r="G2" s="3" t="s">
        <v>123</v>
      </c>
    </row>
    <row r="3" spans="1:7" x14ac:dyDescent="0.2">
      <c r="A3" s="15" t="s">
        <v>124</v>
      </c>
      <c r="B3" s="15" t="s">
        <v>125</v>
      </c>
      <c r="C3" s="15" t="s">
        <v>126</v>
      </c>
      <c r="D3" s="15" t="s">
        <v>127</v>
      </c>
      <c r="E3" s="15" t="s">
        <v>128</v>
      </c>
      <c r="F3" s="15" t="s">
        <v>129</v>
      </c>
      <c r="G3" s="4" t="s">
        <v>130</v>
      </c>
    </row>
    <row r="4" spans="1:7" x14ac:dyDescent="0.2">
      <c r="A4" s="18">
        <v>1</v>
      </c>
      <c r="B4" s="19" t="s">
        <v>178</v>
      </c>
      <c r="C4" s="19" t="s">
        <v>179</v>
      </c>
      <c r="D4" s="19" t="s">
        <v>180</v>
      </c>
      <c r="E4" s="20"/>
      <c r="F4" s="19"/>
      <c r="G4" s="39">
        <v>238604.4</v>
      </c>
    </row>
    <row r="5" spans="1:7" x14ac:dyDescent="0.2">
      <c r="A5" s="18">
        <f>A4+1</f>
        <v>2</v>
      </c>
      <c r="B5" s="20" t="s">
        <v>183</v>
      </c>
      <c r="C5" s="20" t="s">
        <v>184</v>
      </c>
      <c r="D5" s="20" t="s">
        <v>185</v>
      </c>
      <c r="E5" s="20"/>
      <c r="F5" s="20"/>
      <c r="G5" s="39">
        <v>167291.25599999996</v>
      </c>
    </row>
    <row r="6" spans="1:7" x14ac:dyDescent="0.2">
      <c r="A6" s="18">
        <f t="shared" ref="A6:A24" si="0">A5+1</f>
        <v>3</v>
      </c>
      <c r="B6" s="20" t="s">
        <v>186</v>
      </c>
      <c r="C6" s="20" t="s">
        <v>187</v>
      </c>
      <c r="D6" s="20" t="s">
        <v>188</v>
      </c>
      <c r="E6" s="20"/>
      <c r="F6" s="20"/>
      <c r="G6" s="39">
        <v>202654.59839999999</v>
      </c>
    </row>
    <row r="7" spans="1:7" x14ac:dyDescent="0.2">
      <c r="A7" s="18">
        <f t="shared" si="0"/>
        <v>4</v>
      </c>
      <c r="B7" s="20" t="s">
        <v>189</v>
      </c>
      <c r="C7" s="20" t="s">
        <v>190</v>
      </c>
      <c r="D7" s="20" t="s">
        <v>191</v>
      </c>
      <c r="E7" s="20"/>
      <c r="F7" s="20"/>
      <c r="G7" s="39">
        <v>204169.7904</v>
      </c>
    </row>
    <row r="8" spans="1:7" x14ac:dyDescent="0.2">
      <c r="A8" s="18">
        <f t="shared" si="0"/>
        <v>5</v>
      </c>
      <c r="B8" s="20" t="s">
        <v>192</v>
      </c>
      <c r="C8" s="20" t="s">
        <v>193</v>
      </c>
      <c r="D8" s="20" t="s">
        <v>194</v>
      </c>
      <c r="E8" s="20"/>
      <c r="F8" s="20"/>
      <c r="G8" s="39">
        <v>252274.94400000002</v>
      </c>
    </row>
    <row r="9" spans="1:7" x14ac:dyDescent="0.2">
      <c r="A9" s="18">
        <f t="shared" si="0"/>
        <v>6</v>
      </c>
      <c r="B9" s="20" t="s">
        <v>195</v>
      </c>
      <c r="C9" s="20" t="s">
        <v>196</v>
      </c>
      <c r="D9" s="20" t="s">
        <v>197</v>
      </c>
      <c r="E9" s="20"/>
      <c r="F9" s="20"/>
      <c r="G9" s="39">
        <v>120821.14559999999</v>
      </c>
    </row>
    <row r="10" spans="1:7" x14ac:dyDescent="0.2">
      <c r="A10" s="18">
        <f t="shared" si="0"/>
        <v>7</v>
      </c>
      <c r="B10" s="20" t="s">
        <v>198</v>
      </c>
      <c r="C10" s="20" t="s">
        <v>199</v>
      </c>
      <c r="D10" s="20" t="s">
        <v>200</v>
      </c>
      <c r="E10" s="20"/>
      <c r="F10" s="20"/>
      <c r="G10" s="39">
        <v>180278.89439999999</v>
      </c>
    </row>
    <row r="11" spans="1:7" x14ac:dyDescent="0.2">
      <c r="A11" s="18">
        <f t="shared" si="0"/>
        <v>8</v>
      </c>
      <c r="B11" s="20" t="s">
        <v>201</v>
      </c>
      <c r="C11" s="20" t="s">
        <v>202</v>
      </c>
      <c r="D11" s="20" t="s">
        <v>203</v>
      </c>
      <c r="E11" s="20"/>
      <c r="F11" s="20"/>
      <c r="G11" s="39">
        <v>110288.29919999999</v>
      </c>
    </row>
    <row r="12" spans="1:7" x14ac:dyDescent="0.2">
      <c r="A12" s="18">
        <f t="shared" si="0"/>
        <v>9</v>
      </c>
      <c r="B12" s="20" t="s">
        <v>183</v>
      </c>
      <c r="C12" s="20" t="s">
        <v>205</v>
      </c>
      <c r="D12" s="20" t="s">
        <v>204</v>
      </c>
      <c r="E12" s="20"/>
      <c r="F12" s="20"/>
      <c r="G12" s="39">
        <v>132345.93119999999</v>
      </c>
    </row>
    <row r="13" spans="1:7" x14ac:dyDescent="0.2">
      <c r="A13" s="18">
        <f t="shared" si="0"/>
        <v>10</v>
      </c>
      <c r="B13" s="20" t="s">
        <v>206</v>
      </c>
      <c r="C13" s="20" t="s">
        <v>207</v>
      </c>
      <c r="D13" s="20" t="s">
        <v>208</v>
      </c>
      <c r="E13" s="20"/>
      <c r="F13" s="20"/>
      <c r="G13" s="39">
        <v>230849.27999999997</v>
      </c>
    </row>
    <row r="14" spans="1:7" x14ac:dyDescent="0.2">
      <c r="A14" s="18">
        <f t="shared" si="0"/>
        <v>11</v>
      </c>
      <c r="B14" s="20" t="s">
        <v>209</v>
      </c>
      <c r="C14" s="20" t="s">
        <v>210</v>
      </c>
      <c r="D14" s="20" t="s">
        <v>211</v>
      </c>
      <c r="E14" s="20"/>
      <c r="F14" s="20"/>
      <c r="G14" s="39">
        <v>180278.89439999999</v>
      </c>
    </row>
    <row r="15" spans="1:7" x14ac:dyDescent="0.2">
      <c r="A15" s="18">
        <f t="shared" si="0"/>
        <v>12</v>
      </c>
      <c r="B15" s="20" t="s">
        <v>212</v>
      </c>
      <c r="C15" s="20" t="s">
        <v>215</v>
      </c>
      <c r="D15" s="20" t="s">
        <v>218</v>
      </c>
      <c r="E15" s="20"/>
      <c r="F15" s="20"/>
      <c r="G15" s="39">
        <v>186569.89919999999</v>
      </c>
    </row>
    <row r="16" spans="1:7" x14ac:dyDescent="0.2">
      <c r="A16" s="18">
        <f t="shared" si="0"/>
        <v>13</v>
      </c>
      <c r="B16" s="20" t="s">
        <v>213</v>
      </c>
      <c r="C16" s="20" t="s">
        <v>216</v>
      </c>
      <c r="D16" s="20" t="s">
        <v>219</v>
      </c>
      <c r="E16" s="20"/>
      <c r="F16" s="20"/>
      <c r="G16" s="39">
        <v>123247.12319999997</v>
      </c>
    </row>
    <row r="17" spans="1:13" x14ac:dyDescent="0.2">
      <c r="A17" s="18">
        <f t="shared" si="0"/>
        <v>14</v>
      </c>
      <c r="B17" s="20" t="s">
        <v>214</v>
      </c>
      <c r="C17" s="20" t="s">
        <v>217</v>
      </c>
      <c r="D17" s="20" t="s">
        <v>220</v>
      </c>
      <c r="E17" s="20"/>
      <c r="F17" s="20"/>
      <c r="G17" s="39">
        <v>94296.446400000001</v>
      </c>
    </row>
    <row r="18" spans="1:13" x14ac:dyDescent="0.2">
      <c r="A18" s="18">
        <f t="shared" si="0"/>
        <v>15</v>
      </c>
      <c r="B18" s="19" t="s">
        <v>235</v>
      </c>
      <c r="C18" s="19" t="s">
        <v>236</v>
      </c>
      <c r="D18" s="19" t="s">
        <v>237</v>
      </c>
      <c r="E18" s="20"/>
      <c r="F18" s="19"/>
      <c r="G18" s="39">
        <v>361920</v>
      </c>
    </row>
    <row r="19" spans="1:13" x14ac:dyDescent="0.2">
      <c r="A19" s="18">
        <f t="shared" si="0"/>
        <v>16</v>
      </c>
      <c r="B19" s="20" t="s">
        <v>238</v>
      </c>
      <c r="C19" s="20" t="s">
        <v>239</v>
      </c>
      <c r="D19" s="20" t="s">
        <v>240</v>
      </c>
      <c r="E19" s="20"/>
      <c r="F19" s="20"/>
      <c r="G19" s="39">
        <v>167040</v>
      </c>
    </row>
    <row r="20" spans="1:13" x14ac:dyDescent="0.2">
      <c r="A20" s="18">
        <f t="shared" si="0"/>
        <v>17</v>
      </c>
      <c r="B20" s="19" t="s">
        <v>244</v>
      </c>
      <c r="C20" s="19" t="s">
        <v>245</v>
      </c>
      <c r="D20" s="19" t="s">
        <v>246</v>
      </c>
      <c r="E20" s="20"/>
      <c r="F20" s="19"/>
      <c r="G20" s="39">
        <v>90</v>
      </c>
    </row>
    <row r="21" spans="1:13" x14ac:dyDescent="0.2">
      <c r="A21" s="18">
        <f t="shared" si="0"/>
        <v>18</v>
      </c>
      <c r="B21" s="20"/>
      <c r="C21" s="20"/>
      <c r="D21" s="20"/>
      <c r="E21" s="20" t="s">
        <v>247</v>
      </c>
      <c r="F21" s="19" t="s">
        <v>248</v>
      </c>
      <c r="G21" s="39">
        <v>47908</v>
      </c>
    </row>
    <row r="22" spans="1:13" x14ac:dyDescent="0.2">
      <c r="A22" s="18">
        <f t="shared" si="0"/>
        <v>19</v>
      </c>
      <c r="B22" s="19" t="s">
        <v>250</v>
      </c>
      <c r="C22" s="19" t="s">
        <v>215</v>
      </c>
      <c r="D22" s="19" t="s">
        <v>251</v>
      </c>
      <c r="E22" s="20"/>
      <c r="F22" s="21"/>
      <c r="G22" s="39">
        <v>61131.999999999993</v>
      </c>
    </row>
    <row r="23" spans="1:13" x14ac:dyDescent="0.2">
      <c r="A23" s="18">
        <f t="shared" si="0"/>
        <v>20</v>
      </c>
      <c r="B23" s="19" t="s">
        <v>253</v>
      </c>
      <c r="C23" s="19" t="s">
        <v>254</v>
      </c>
      <c r="D23" s="19" t="s">
        <v>255</v>
      </c>
      <c r="E23" s="20"/>
      <c r="F23" s="19"/>
      <c r="G23" s="39">
        <v>231999.99999999997</v>
      </c>
    </row>
    <row r="24" spans="1:13" x14ac:dyDescent="0.2">
      <c r="A24" s="18">
        <f t="shared" si="0"/>
        <v>21</v>
      </c>
      <c r="B24" s="20"/>
      <c r="C24" s="20"/>
      <c r="D24" s="20"/>
      <c r="E24" s="19" t="s">
        <v>258</v>
      </c>
      <c r="F24" s="19" t="s">
        <v>259</v>
      </c>
      <c r="G24" s="39">
        <v>768972.7</v>
      </c>
      <c r="L24" s="22"/>
      <c r="M24" s="3"/>
    </row>
    <row r="25" spans="1:13" x14ac:dyDescent="0.2">
      <c r="A25" s="18">
        <v>22</v>
      </c>
      <c r="E25" s="18" t="s">
        <v>273</v>
      </c>
      <c r="F25" s="18" t="s">
        <v>274</v>
      </c>
      <c r="G25" s="39">
        <v>460000</v>
      </c>
      <c r="M25" s="3"/>
    </row>
    <row r="26" spans="1:13" x14ac:dyDescent="0.2">
      <c r="A26" s="18">
        <v>23</v>
      </c>
      <c r="B26" s="18" t="s">
        <v>287</v>
      </c>
      <c r="C26" s="18" t="s">
        <v>278</v>
      </c>
      <c r="D26" s="18" t="s">
        <v>279</v>
      </c>
      <c r="E26" s="20"/>
      <c r="F26" s="23"/>
      <c r="G26" s="39">
        <v>11600</v>
      </c>
    </row>
    <row r="27" spans="1:13" x14ac:dyDescent="0.2">
      <c r="A27" s="18">
        <v>24</v>
      </c>
      <c r="E27" s="18" t="s">
        <v>273</v>
      </c>
      <c r="F27" s="18" t="s">
        <v>274</v>
      </c>
      <c r="G27" s="39">
        <v>300000</v>
      </c>
    </row>
  </sheetData>
  <pageMargins left="0.7" right="0.7"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142</v>
      </c>
      <c r="C2" t="s">
        <v>143</v>
      </c>
      <c r="D2" t="s">
        <v>144</v>
      </c>
      <c r="E2" t="s">
        <v>145</v>
      </c>
    </row>
    <row r="3" spans="1:5" x14ac:dyDescent="0.2">
      <c r="A3" s="1" t="s">
        <v>124</v>
      </c>
      <c r="B3" s="1" t="s">
        <v>146</v>
      </c>
      <c r="C3" s="1" t="s">
        <v>147</v>
      </c>
      <c r="D3" s="1" t="s">
        <v>148</v>
      </c>
      <c r="E3" s="1" t="s">
        <v>149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B14" sqref="B14"/>
    </sheetView>
  </sheetViews>
  <sheetFormatPr baseColWidth="10" defaultColWidth="9.1640625" defaultRowHeight="15" x14ac:dyDescent="0.2"/>
  <cols>
    <col min="1" max="1" width="3.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131</v>
      </c>
      <c r="C2" t="s">
        <v>132</v>
      </c>
      <c r="D2" t="s">
        <v>133</v>
      </c>
      <c r="E2" t="s">
        <v>134</v>
      </c>
    </row>
    <row r="3" spans="1:5" x14ac:dyDescent="0.2">
      <c r="A3" s="1" t="s">
        <v>124</v>
      </c>
      <c r="B3" s="1" t="s">
        <v>135</v>
      </c>
      <c r="C3" s="1" t="s">
        <v>136</v>
      </c>
      <c r="D3" s="1" t="s">
        <v>137</v>
      </c>
      <c r="E3" s="1" t="s">
        <v>138</v>
      </c>
    </row>
    <row r="4" spans="1:5" x14ac:dyDescent="0.2">
      <c r="C4" s="7"/>
      <c r="D4" s="7"/>
      <c r="E4" s="7"/>
    </row>
    <row r="5" spans="1:5" x14ac:dyDescent="0.2">
      <c r="A5" s="7"/>
      <c r="B5" s="7"/>
      <c r="C5" s="7"/>
      <c r="D5" s="7"/>
      <c r="E5" s="7"/>
    </row>
  </sheetData>
  <dataValidations count="1">
    <dataValidation type="list" allowBlank="1" showErrorMessage="1" sqref="E5:E201">
      <formula1>Hidden_1_Tabla_4166474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139</v>
      </c>
    </row>
    <row r="2" spans="1:1" x14ac:dyDescent="0.2">
      <c r="A2" t="s">
        <v>140</v>
      </c>
    </row>
    <row r="3" spans="1:1" x14ac:dyDescent="0.2">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Reporte de Formatos</vt:lpstr>
      <vt:lpstr>Hidden_1</vt:lpstr>
      <vt:lpstr>Hidden_2</vt:lpstr>
      <vt:lpstr>Hidden_3</vt:lpstr>
      <vt:lpstr>Tabla_416662</vt:lpstr>
      <vt:lpstr>Tabla_416659</vt:lpstr>
      <vt:lpstr>Tabla_416647</vt:lpstr>
      <vt:lpstr>Hidden_1_Tabla_416647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cp:lastPrinted>2019-03-11T16:32:07Z</cp:lastPrinted>
  <dcterms:created xsi:type="dcterms:W3CDTF">2018-03-20T15:23:12Z</dcterms:created>
  <dcterms:modified xsi:type="dcterms:W3CDTF">2020-08-06T15:41:29Z</dcterms:modified>
</cp:coreProperties>
</file>